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1.2021" sheetId="1" r:id="rId1"/>
  </sheets>
  <definedNames>
    <definedName name="_xlnm.Print_Titles" localSheetId="0">'на 01.11.2021'!$A:$B,'на 01.11.2021'!$15:$17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<sst xmlns="http://schemas.openxmlformats.org/spreadsheetml/2006/main" count="132" uniqueCount="103">
  <si>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</si>
  <si>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</si>
  <si>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</si>
  <si>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</si>
  <si>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</si>
  <si>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</si>
  <si>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</si>
  <si>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</si>
  <si>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</si>
  <si>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</si>
  <si>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</si>
  <si>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</si>
  <si>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</si>
  <si>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</si>
  <si>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</si>
  <si>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</si>
  <si>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</si>
  <si>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</si>
  <si>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</si>
  <si>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</si>
  <si>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</si>
  <si>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</si>
  <si>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</si>
  <si>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</si>
  <si>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</si>
  <si>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</si>
  <si>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</si>
  <si>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</si>
  <si>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</si>
  <si>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</si>
  <si>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</si>
  <si>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</si>
  <si>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</si>
  <si>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</si>
  <si>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</si>
  <si>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</si>
  <si>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</si>
  <si>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</si>
  <si>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</si>
  <si>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</si>
  <si>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</si>
  <si>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</si>
  <si>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</si>
  <si>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</si>
  <si>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</si>
  <si>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</si>
  <si>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</si>
  <si>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</si>
  <si>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</si>
  <si>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</si>
  <si>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</si>
  <si>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</si>
  <si>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</si>
  <si>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</si>
  <si>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</si>
  <si>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</si>
  <si>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</si>
  <si>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</si>
  <si>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</si>
  <si>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</si>
  <si>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</si>
  <si>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</si>
  <si>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</si>
  <si>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</si>
  <si>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</si>
  <si>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</si>
  <si>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</si>
  <si>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</si>
  <si>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</si>
  <si>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</si>
  <si>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</si>
  <si>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</si>
  <si>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</si>
  <si>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</si>
  <si>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</si>
  <si>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</si>
  <si>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</si>
  <si>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</si>
  <si>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</si>
  <si>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</si>
  <si>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</si>
  <si>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</si>
  <si>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</si>
  <si>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</si>
  <si>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</si>
  <si>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</si>
  <si>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</si>
  <si>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</si>
  <si>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</si>
  <si>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</si>
  <si>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</si>
  <si>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</si>
  <si>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</si>
  <si>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</si>
  <si>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</si>
  <si>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</si>
  <si>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</si>
  <si>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</si>
  <si>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</si>
  <si>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</si>
  <si>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</si>
  <si>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</si>
  <si>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ноября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</si>
</sst>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1">
      <selection activeCell="D12" sqref="D1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4"/>
      <c r="O3" s="75"/>
      <c r="P3" s="22"/>
      <c r="Q3" s="22"/>
      <c r="R3" s="64"/>
      <c r="S3" s="22"/>
    </row>
    <row r="4" spans="13:19" ht="12.75" customHeight="1" hidden="1">
      <c r="M4" s="64"/>
      <c r="N4" s="74"/>
      <c r="O4" s="75"/>
      <c r="P4" s="75"/>
      <c r="Q4" s="75"/>
      <c r="R4" s="75"/>
      <c r="S4" s="22"/>
    </row>
    <row r="5" spans="13:19" ht="15" customHeight="1" hidden="1">
      <c r="M5" s="64"/>
      <c r="N5" s="76"/>
      <c r="O5" s="77"/>
      <c r="P5" s="77"/>
      <c r="Q5" s="77"/>
      <c r="R5" s="77"/>
      <c r="S5" s="22"/>
    </row>
    <row r="6" spans="13:19" ht="12.75" hidden="1">
      <c r="M6" s="64"/>
      <c r="N6" s="77"/>
      <c r="O6" s="77"/>
      <c r="P6" s="77"/>
      <c r="Q6" s="77"/>
      <c r="R6" s="77"/>
      <c r="S6" s="22"/>
    </row>
    <row r="7" spans="13:19" ht="12.75" hidden="1">
      <c r="M7" s="64"/>
      <c r="N7" s="77"/>
      <c r="O7" s="77"/>
      <c r="P7" s="77"/>
      <c r="Q7" s="77"/>
      <c r="R7" s="77"/>
      <c r="S7" s="22"/>
    </row>
    <row r="8" spans="13:19" ht="12.75" hidden="1">
      <c r="M8" s="64"/>
      <c r="N8" s="77"/>
      <c r="O8" s="77"/>
      <c r="P8" s="77"/>
      <c r="Q8" s="77"/>
      <c r="R8" s="77"/>
      <c r="S8" s="22"/>
    </row>
    <row r="9" spans="13:19" ht="42" customHeight="1" hidden="1">
      <c r="M9" s="64"/>
      <c r="N9" s="77"/>
      <c r="O9" s="77"/>
      <c r="P9" s="77"/>
      <c r="Q9" s="77"/>
      <c r="R9" s="77"/>
      <c r="S9" s="22"/>
    </row>
    <row r="10" spans="1:22" ht="54" customHeight="1">
      <c r="A10" s="1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51062.74</v>
      </c>
      <c r="D21" s="66">
        <f t="shared" si="0"/>
        <v>51062.74</v>
      </c>
      <c r="E21" s="13">
        <f t="shared" si="0"/>
        <v>541.5</v>
      </c>
      <c r="F21" s="13">
        <f t="shared" si="0"/>
        <v>1076</v>
      </c>
      <c r="G21" s="13">
        <f t="shared" si="0"/>
        <v>800.6</v>
      </c>
      <c r="H21" s="13">
        <f t="shared" si="0"/>
        <v>2418.1</v>
      </c>
      <c r="I21" s="13">
        <f>I23+I24</f>
        <v>1304.5</v>
      </c>
      <c r="J21" s="13">
        <f>J23+J24</f>
        <v>564.2</v>
      </c>
      <c r="K21" s="13">
        <f>K23+K24</f>
        <v>3588.9</v>
      </c>
      <c r="L21" s="13">
        <f t="shared" si="0"/>
        <v>5457.6</v>
      </c>
      <c r="M21" s="13">
        <f t="shared" si="0"/>
        <v>770.5</v>
      </c>
      <c r="N21" s="13">
        <f t="shared" si="0"/>
        <v>1956.3</v>
      </c>
      <c r="O21" s="66">
        <f t="shared" si="0"/>
        <v>562.4000000000001</v>
      </c>
      <c r="P21" s="13">
        <f t="shared" si="0"/>
        <v>0</v>
      </c>
      <c r="Q21" s="13">
        <f t="shared" si="0"/>
        <v>3289.2</v>
      </c>
      <c r="R21" s="66">
        <f t="shared" si="0"/>
        <v>4032.2000000000003</v>
      </c>
      <c r="S21" s="13">
        <f t="shared" si="0"/>
        <v>33986.94</v>
      </c>
      <c r="T21" s="13">
        <f t="shared" si="0"/>
        <v>1878.7</v>
      </c>
      <c r="U21" s="13">
        <f t="shared" si="0"/>
        <v>39897.84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9450</v>
      </c>
      <c r="D23" s="14">
        <f>H23+L23+Q23+U23</f>
        <v>9450</v>
      </c>
      <c r="E23" s="14">
        <v>352.5</v>
      </c>
      <c r="F23" s="14">
        <v>840.5</v>
      </c>
      <c r="G23" s="14">
        <v>463.5</v>
      </c>
      <c r="H23" s="14">
        <f>E23+F23+G23</f>
        <v>1656.5</v>
      </c>
      <c r="I23" s="14">
        <v>761.3</v>
      </c>
      <c r="J23" s="14">
        <v>186.7</v>
      </c>
      <c r="K23" s="14">
        <v>736.9</v>
      </c>
      <c r="L23" s="14">
        <f>I23+J23+K23</f>
        <v>1684.9</v>
      </c>
      <c r="M23" s="14">
        <v>324.9</v>
      </c>
      <c r="N23" s="14">
        <v>273.2</v>
      </c>
      <c r="O23" s="69">
        <v>405.1</v>
      </c>
      <c r="P23" s="14"/>
      <c r="Q23" s="14">
        <f>M23+N23+O23</f>
        <v>1003.1999999999999</v>
      </c>
      <c r="R23" s="14">
        <v>1511.4</v>
      </c>
      <c r="S23" s="14">
        <v>1928</v>
      </c>
      <c r="T23" s="14">
        <v>1666</v>
      </c>
      <c r="U23" s="14">
        <f>R23+S23+T23</f>
        <v>5105.4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41612.74</v>
      </c>
      <c r="D24" s="67">
        <f>H24+L24+Q24+U24</f>
        <v>41612.74</v>
      </c>
      <c r="E24" s="59">
        <v>189</v>
      </c>
      <c r="F24" s="59">
        <v>235.5</v>
      </c>
      <c r="G24" s="59">
        <v>337.1</v>
      </c>
      <c r="H24" s="14">
        <f>F24+G24+E24</f>
        <v>761.6</v>
      </c>
      <c r="I24" s="14">
        <v>543.2</v>
      </c>
      <c r="J24" s="14">
        <v>377.5</v>
      </c>
      <c r="K24" s="14">
        <v>2852</v>
      </c>
      <c r="L24" s="14">
        <f>I24+J24+K24</f>
        <v>3772.7</v>
      </c>
      <c r="M24" s="14">
        <v>445.6</v>
      </c>
      <c r="N24" s="14">
        <v>1683.1</v>
      </c>
      <c r="O24" s="14">
        <v>157.3</v>
      </c>
      <c r="P24" s="14"/>
      <c r="Q24" s="14">
        <f>M24+N24+O24</f>
        <v>2286</v>
      </c>
      <c r="R24" s="67">
        <v>2520.8</v>
      </c>
      <c r="S24" s="14">
        <v>32058.94</v>
      </c>
      <c r="T24" s="14">
        <v>212.7</v>
      </c>
      <c r="U24" s="14">
        <f>R24+S24+T24</f>
        <v>34792.439999999995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52120.04</v>
      </c>
      <c r="D25" s="67">
        <f>H25+L25+Q25+U25</f>
        <v>52120.04</v>
      </c>
      <c r="E25" s="14">
        <f>E27+E28+E29+E30+E31+E32+E33+E34</f>
        <v>849.8</v>
      </c>
      <c r="F25" s="14">
        <v>1335.2</v>
      </c>
      <c r="G25" s="14">
        <f aca="true" t="shared" si="1" ref="G25:U25">G27+G28+G29+G30+G31+G32+G33+G34</f>
        <v>1036.3</v>
      </c>
      <c r="H25" s="14">
        <f>H27+H28+H29+H30+H31+H32+H33+H34</f>
        <v>3221.2999999999997</v>
      </c>
      <c r="I25" s="14">
        <f t="shared" si="1"/>
        <v>1581.3</v>
      </c>
      <c r="J25" s="14">
        <f t="shared" si="1"/>
        <v>576.1</v>
      </c>
      <c r="K25" s="14">
        <f t="shared" si="1"/>
        <v>3311.9</v>
      </c>
      <c r="L25" s="14">
        <f t="shared" si="1"/>
        <v>5469.299999999999</v>
      </c>
      <c r="M25" s="14">
        <f t="shared" si="1"/>
        <v>947.2</v>
      </c>
      <c r="N25" s="14">
        <f t="shared" si="1"/>
        <v>1097</v>
      </c>
      <c r="O25" s="67">
        <f t="shared" si="1"/>
        <v>1520.2</v>
      </c>
      <c r="P25" s="14">
        <f t="shared" si="1"/>
        <v>0</v>
      </c>
      <c r="Q25" s="14">
        <f t="shared" si="1"/>
        <v>3564.4</v>
      </c>
      <c r="R25" s="14">
        <f t="shared" si="1"/>
        <v>1975.4</v>
      </c>
      <c r="S25" s="14">
        <f t="shared" si="1"/>
        <v>2387.74</v>
      </c>
      <c r="T25" s="14">
        <f t="shared" si="1"/>
        <v>35501.9</v>
      </c>
      <c r="U25" s="14">
        <f t="shared" si="1"/>
        <v>39865.04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81</v>
      </c>
      <c r="B27" s="12" t="s">
        <v>55</v>
      </c>
      <c r="C27" s="14">
        <v>4783</v>
      </c>
      <c r="D27" s="17">
        <f aca="true" t="shared" si="2" ref="D27:D34">H27+L27+Q27+U27</f>
        <v>4783</v>
      </c>
      <c r="E27" s="17">
        <v>75</v>
      </c>
      <c r="F27" s="17">
        <v>351</v>
      </c>
      <c r="G27" s="17">
        <v>385.4</v>
      </c>
      <c r="H27" s="14">
        <f>E27+F27+G27</f>
        <v>811.4</v>
      </c>
      <c r="I27" s="17">
        <v>651.5</v>
      </c>
      <c r="J27" s="17">
        <v>157.2</v>
      </c>
      <c r="K27" s="17">
        <v>596.9</v>
      </c>
      <c r="L27" s="14">
        <f aca="true" t="shared" si="3" ref="L27:L34">I27+J27+K27</f>
        <v>1405.6</v>
      </c>
      <c r="M27" s="17">
        <v>245.3</v>
      </c>
      <c r="N27" s="17">
        <v>445</v>
      </c>
      <c r="O27" s="17">
        <v>316.6</v>
      </c>
      <c r="P27" s="17"/>
      <c r="Q27" s="14">
        <f>M27+N27+O27</f>
        <v>1006.9</v>
      </c>
      <c r="R27" s="17">
        <v>396.6</v>
      </c>
      <c r="S27" s="17">
        <v>427.5</v>
      </c>
      <c r="T27" s="17">
        <v>735</v>
      </c>
      <c r="U27" s="14">
        <f aca="true" t="shared" si="4" ref="U27:U34">R27+S27+T27</f>
        <v>1559.1</v>
      </c>
      <c r="V27" s="1"/>
    </row>
    <row r="28" spans="1:22" s="49" customFormat="1" ht="23.25" customHeight="1">
      <c r="A28" s="46" t="s">
        <v>82</v>
      </c>
      <c r="B28" s="12" t="s">
        <v>56</v>
      </c>
      <c r="C28" s="67">
        <v>7990.54</v>
      </c>
      <c r="D28" s="68">
        <f t="shared" si="2"/>
        <v>7990.539999999999</v>
      </c>
      <c r="E28" s="17">
        <v>154.8</v>
      </c>
      <c r="F28" s="17">
        <v>223.7</v>
      </c>
      <c r="G28" s="17">
        <v>264.5</v>
      </c>
      <c r="H28" s="14">
        <f>E28+F28+G28</f>
        <v>643</v>
      </c>
      <c r="I28" s="17">
        <v>96.6</v>
      </c>
      <c r="J28" s="17">
        <v>208.4</v>
      </c>
      <c r="K28" s="17">
        <v>2503.4</v>
      </c>
      <c r="L28" s="14">
        <f t="shared" si="3"/>
        <v>2808.4</v>
      </c>
      <c r="M28" s="17">
        <v>243.2</v>
      </c>
      <c r="N28" s="17">
        <v>256.7</v>
      </c>
      <c r="O28" s="68">
        <v>677.6</v>
      </c>
      <c r="P28" s="17"/>
      <c r="Q28" s="14">
        <f>M28+N28+O28</f>
        <v>1177.5</v>
      </c>
      <c r="R28" s="17">
        <v>773.8</v>
      </c>
      <c r="S28" s="17">
        <v>1587.44</v>
      </c>
      <c r="T28" s="17">
        <v>1000.4</v>
      </c>
      <c r="U28" s="14">
        <f t="shared" si="4"/>
        <v>3361.64</v>
      </c>
      <c r="V28" s="1"/>
    </row>
    <row r="29" spans="1:22" s="49" customFormat="1" ht="26.25" customHeight="1">
      <c r="A29" s="46" t="s">
        <v>86</v>
      </c>
      <c r="B29" s="12" t="s">
        <v>57</v>
      </c>
      <c r="C29" s="14">
        <v>125</v>
      </c>
      <c r="D29" s="17">
        <f t="shared" si="2"/>
        <v>125</v>
      </c>
      <c r="E29" s="17">
        <v>0</v>
      </c>
      <c r="F29" s="17">
        <v>8.3</v>
      </c>
      <c r="G29" s="17">
        <v>8.3</v>
      </c>
      <c r="H29" s="14">
        <f>E29+F29+G29</f>
        <v>16.6</v>
      </c>
      <c r="I29" s="17">
        <v>16.7</v>
      </c>
      <c r="J29" s="17">
        <v>5</v>
      </c>
      <c r="K29" s="17">
        <v>26.7</v>
      </c>
      <c r="L29" s="14">
        <f t="shared" si="3"/>
        <v>48.4</v>
      </c>
      <c r="M29" s="17">
        <v>5</v>
      </c>
      <c r="N29" s="17">
        <v>10.2</v>
      </c>
      <c r="O29" s="17">
        <v>11.4</v>
      </c>
      <c r="P29" s="17"/>
      <c r="Q29" s="14">
        <f>M29+N29+O29</f>
        <v>26.6</v>
      </c>
      <c r="R29" s="17">
        <v>8.4</v>
      </c>
      <c r="S29" s="17">
        <v>8.3</v>
      </c>
      <c r="T29" s="17">
        <v>16.7</v>
      </c>
      <c r="U29" s="14">
        <f t="shared" si="4"/>
        <v>33.400000000000006</v>
      </c>
      <c r="V29" s="1"/>
    </row>
    <row r="30" spans="1:22" s="49" customFormat="1" ht="44.25" customHeight="1">
      <c r="A30" s="46" t="s">
        <v>80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39080.5</v>
      </c>
      <c r="D31" s="17">
        <f t="shared" si="2"/>
        <v>39080.5</v>
      </c>
      <c r="E31" s="17">
        <v>620</v>
      </c>
      <c r="F31" s="17">
        <v>735.6</v>
      </c>
      <c r="G31" s="17">
        <v>378.1</v>
      </c>
      <c r="H31" s="14">
        <f>E31+F31+G31</f>
        <v>1733.6999999999998</v>
      </c>
      <c r="I31" s="17">
        <v>796.4</v>
      </c>
      <c r="J31" s="17">
        <v>210.5</v>
      </c>
      <c r="K31" s="17">
        <v>172.6</v>
      </c>
      <c r="L31" s="14">
        <f t="shared" si="3"/>
        <v>1179.5</v>
      </c>
      <c r="M31" s="17">
        <v>390.1</v>
      </c>
      <c r="N31" s="17">
        <v>387.1</v>
      </c>
      <c r="O31" s="17">
        <v>517.6</v>
      </c>
      <c r="P31" s="14"/>
      <c r="Q31" s="14">
        <f>M31+N31+O31</f>
        <v>1294.8000000000002</v>
      </c>
      <c r="R31" s="17">
        <v>776.6</v>
      </c>
      <c r="S31" s="17">
        <v>364.5</v>
      </c>
      <c r="T31" s="17">
        <v>33731.4</v>
      </c>
      <c r="U31" s="14">
        <f t="shared" si="4"/>
        <v>34872.5</v>
      </c>
      <c r="V31" s="47"/>
      <c r="W31" s="48"/>
    </row>
    <row r="32" spans="1:23" s="49" customFormat="1" ht="58.5" customHeight="1">
      <c r="A32" s="46" t="s">
        <v>89</v>
      </c>
      <c r="B32" s="12" t="s">
        <v>83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100</v>
      </c>
      <c r="B33" s="12" t="s">
        <v>85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84</v>
      </c>
      <c r="B34" s="12" t="s">
        <v>87</v>
      </c>
      <c r="C34" s="14">
        <v>141</v>
      </c>
      <c r="D34" s="14">
        <f t="shared" si="2"/>
        <v>141</v>
      </c>
      <c r="E34" s="17">
        <v>0</v>
      </c>
      <c r="F34" s="14">
        <v>16.6</v>
      </c>
      <c r="G34" s="14">
        <v>0</v>
      </c>
      <c r="H34" s="14">
        <f>E34+F34+G34</f>
        <v>16.6</v>
      </c>
      <c r="I34" s="17">
        <v>20.1</v>
      </c>
      <c r="J34" s="14">
        <v>-5</v>
      </c>
      <c r="K34" s="14">
        <v>12.3</v>
      </c>
      <c r="L34" s="14">
        <f t="shared" si="3"/>
        <v>27.400000000000002</v>
      </c>
      <c r="M34" s="17">
        <v>63.6</v>
      </c>
      <c r="N34" s="14">
        <v>-2</v>
      </c>
      <c r="O34" s="14">
        <v>-3</v>
      </c>
      <c r="P34" s="14"/>
      <c r="Q34" s="14">
        <f>M34+N34+O34</f>
        <v>58.6</v>
      </c>
      <c r="R34" s="14">
        <v>20</v>
      </c>
      <c r="S34" s="14"/>
      <c r="T34" s="14">
        <v>18.4</v>
      </c>
      <c r="U34" s="14">
        <f t="shared" si="4"/>
        <v>38.4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-1057.300000000003</v>
      </c>
      <c r="D35" s="42">
        <f aca="true" t="shared" si="5" ref="D35:U35">D21-D25</f>
        <v>-1057.300000000003</v>
      </c>
      <c r="E35" s="42">
        <f t="shared" si="5"/>
        <v>-308.29999999999995</v>
      </c>
      <c r="F35" s="42">
        <f t="shared" si="5"/>
        <v>-259.20000000000005</v>
      </c>
      <c r="G35" s="42">
        <f t="shared" si="5"/>
        <v>-235.69999999999993</v>
      </c>
      <c r="H35" s="42">
        <f t="shared" si="5"/>
        <v>-803.1999999999998</v>
      </c>
      <c r="I35" s="42">
        <f t="shared" si="5"/>
        <v>-276.79999999999995</v>
      </c>
      <c r="J35" s="14">
        <f t="shared" si="5"/>
        <v>-11.899999999999977</v>
      </c>
      <c r="K35" s="14">
        <f t="shared" si="5"/>
        <v>277</v>
      </c>
      <c r="L35" s="42">
        <f t="shared" si="5"/>
        <v>-11.699999999998909</v>
      </c>
      <c r="M35" s="14">
        <f t="shared" si="5"/>
        <v>-176.70000000000005</v>
      </c>
      <c r="N35" s="14">
        <f t="shared" si="5"/>
        <v>859.3</v>
      </c>
      <c r="O35" s="14">
        <f t="shared" si="5"/>
        <v>-957.8</v>
      </c>
      <c r="P35" s="42">
        <f t="shared" si="5"/>
        <v>0</v>
      </c>
      <c r="Q35" s="42">
        <f t="shared" si="5"/>
        <v>-275.2000000000003</v>
      </c>
      <c r="R35" s="14">
        <f t="shared" si="5"/>
        <v>2056.8</v>
      </c>
      <c r="S35" s="42">
        <f t="shared" si="5"/>
        <v>31599.200000000004</v>
      </c>
      <c r="T35" s="42">
        <f t="shared" si="5"/>
        <v>-33623.200000000004</v>
      </c>
      <c r="U35" s="42">
        <f t="shared" si="5"/>
        <v>32.799999999995634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1057.300000000003</v>
      </c>
      <c r="D36" s="42">
        <f aca="true" t="shared" si="6" ref="D36:U36">-D35</f>
        <v>1057.300000000003</v>
      </c>
      <c r="E36" s="42">
        <f t="shared" si="6"/>
        <v>308.29999999999995</v>
      </c>
      <c r="F36" s="42">
        <f t="shared" si="6"/>
        <v>259.20000000000005</v>
      </c>
      <c r="G36" s="42">
        <f t="shared" si="6"/>
        <v>235.69999999999993</v>
      </c>
      <c r="H36" s="42">
        <f t="shared" si="6"/>
        <v>803.1999999999998</v>
      </c>
      <c r="I36" s="42">
        <f t="shared" si="6"/>
        <v>276.79999999999995</v>
      </c>
      <c r="J36" s="14">
        <f t="shared" si="6"/>
        <v>11.899999999999977</v>
      </c>
      <c r="K36" s="14">
        <f t="shared" si="6"/>
        <v>-277</v>
      </c>
      <c r="L36" s="42">
        <f t="shared" si="6"/>
        <v>11.699999999998909</v>
      </c>
      <c r="M36" s="14">
        <f t="shared" si="6"/>
        <v>176.70000000000005</v>
      </c>
      <c r="N36" s="14">
        <f t="shared" si="6"/>
        <v>-859.3</v>
      </c>
      <c r="O36" s="14">
        <f t="shared" si="6"/>
        <v>957.8</v>
      </c>
      <c r="P36" s="42">
        <f t="shared" si="6"/>
        <v>0</v>
      </c>
      <c r="Q36" s="42">
        <f t="shared" si="6"/>
        <v>275.2000000000003</v>
      </c>
      <c r="R36" s="14">
        <f t="shared" si="6"/>
        <v>-2056.8</v>
      </c>
      <c r="S36" s="42">
        <f t="shared" si="6"/>
        <v>-31599.200000000004</v>
      </c>
      <c r="T36" s="42">
        <f t="shared" si="6"/>
        <v>33623.200000000004</v>
      </c>
      <c r="U36" s="42">
        <f t="shared" si="6"/>
        <v>-32.799999999995634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-51062.74</v>
      </c>
      <c r="D37" s="42">
        <f aca="true" t="shared" si="7" ref="D37:U37">-D21</f>
        <v>-51062.74</v>
      </c>
      <c r="E37" s="42">
        <f t="shared" si="7"/>
        <v>-541.5</v>
      </c>
      <c r="F37" s="42">
        <f t="shared" si="7"/>
        <v>-1076</v>
      </c>
      <c r="G37" s="42">
        <f t="shared" si="7"/>
        <v>-800.6</v>
      </c>
      <c r="H37" s="42">
        <f t="shared" si="7"/>
        <v>-2418.1</v>
      </c>
      <c r="I37" s="42">
        <f t="shared" si="7"/>
        <v>-1304.5</v>
      </c>
      <c r="J37" s="14">
        <f t="shared" si="7"/>
        <v>-564.2</v>
      </c>
      <c r="K37" s="14">
        <f t="shared" si="7"/>
        <v>-3588.9</v>
      </c>
      <c r="L37" s="42">
        <f t="shared" si="7"/>
        <v>-5457.6</v>
      </c>
      <c r="M37" s="14">
        <f t="shared" si="7"/>
        <v>-770.5</v>
      </c>
      <c r="N37" s="14">
        <f t="shared" si="7"/>
        <v>-1956.3</v>
      </c>
      <c r="O37" s="14">
        <f t="shared" si="7"/>
        <v>-562.4000000000001</v>
      </c>
      <c r="P37" s="42">
        <f t="shared" si="7"/>
        <v>0</v>
      </c>
      <c r="Q37" s="42">
        <f t="shared" si="7"/>
        <v>-3289.2</v>
      </c>
      <c r="R37" s="14">
        <f t="shared" si="7"/>
        <v>-4032.2000000000003</v>
      </c>
      <c r="S37" s="42">
        <f t="shared" si="7"/>
        <v>-33986.94</v>
      </c>
      <c r="T37" s="42">
        <f t="shared" si="7"/>
        <v>-1878.7</v>
      </c>
      <c r="U37" s="42">
        <f t="shared" si="7"/>
        <v>-39897.84</v>
      </c>
      <c r="V37" s="32"/>
    </row>
    <row r="38" spans="1:22" s="33" customFormat="1" ht="35.25" customHeight="1">
      <c r="A38" s="34" t="s">
        <v>90</v>
      </c>
      <c r="B38" s="37" t="s">
        <v>66</v>
      </c>
      <c r="C38" s="42">
        <f>C25</f>
        <v>52120.04</v>
      </c>
      <c r="D38" s="42">
        <f aca="true" t="shared" si="8" ref="D38:U38">D25</f>
        <v>52120.04</v>
      </c>
      <c r="E38" s="42">
        <f t="shared" si="8"/>
        <v>849.8</v>
      </c>
      <c r="F38" s="42">
        <f t="shared" si="8"/>
        <v>1335.2</v>
      </c>
      <c r="G38" s="42">
        <f t="shared" si="8"/>
        <v>1036.3</v>
      </c>
      <c r="H38" s="42">
        <f t="shared" si="8"/>
        <v>3221.2999999999997</v>
      </c>
      <c r="I38" s="42">
        <f t="shared" si="8"/>
        <v>1581.3</v>
      </c>
      <c r="J38" s="14">
        <f t="shared" si="8"/>
        <v>576.1</v>
      </c>
      <c r="K38" s="14">
        <f t="shared" si="8"/>
        <v>3311.9</v>
      </c>
      <c r="L38" s="42">
        <f t="shared" si="8"/>
        <v>5469.299999999999</v>
      </c>
      <c r="M38" s="14">
        <f t="shared" si="8"/>
        <v>947.2</v>
      </c>
      <c r="N38" s="14">
        <f t="shared" si="8"/>
        <v>1097</v>
      </c>
      <c r="O38" s="14">
        <f t="shared" si="8"/>
        <v>1520.2</v>
      </c>
      <c r="P38" s="42">
        <f t="shared" si="8"/>
        <v>0</v>
      </c>
      <c r="Q38" s="42">
        <f t="shared" si="8"/>
        <v>3564.4</v>
      </c>
      <c r="R38" s="14">
        <f t="shared" si="8"/>
        <v>1975.4</v>
      </c>
      <c r="S38" s="42">
        <f t="shared" si="8"/>
        <v>2387.74</v>
      </c>
      <c r="T38" s="42">
        <f t="shared" si="8"/>
        <v>35501.9</v>
      </c>
      <c r="U38" s="42">
        <f t="shared" si="8"/>
        <v>39865.04</v>
      </c>
      <c r="V38" s="32"/>
    </row>
    <row r="39" spans="1:22" s="33" customFormat="1" ht="26.25" customHeight="1">
      <c r="A39" s="38" t="s">
        <v>91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92</v>
      </c>
      <c r="B40" s="37" t="s">
        <v>68</v>
      </c>
      <c r="C40" s="42">
        <f>-C35</f>
        <v>1057.300000000003</v>
      </c>
      <c r="D40" s="42">
        <f aca="true" t="shared" si="9" ref="D40:U40">-D35</f>
        <v>1057.300000000003</v>
      </c>
      <c r="E40" s="42">
        <f t="shared" si="9"/>
        <v>308.29999999999995</v>
      </c>
      <c r="F40" s="42">
        <f t="shared" si="9"/>
        <v>259.20000000000005</v>
      </c>
      <c r="G40" s="42">
        <f t="shared" si="9"/>
        <v>235.69999999999993</v>
      </c>
      <c r="H40" s="42">
        <f t="shared" si="9"/>
        <v>803.1999999999998</v>
      </c>
      <c r="I40" s="42">
        <f t="shared" si="9"/>
        <v>276.79999999999995</v>
      </c>
      <c r="J40" s="14">
        <f t="shared" si="9"/>
        <v>11.899999999999977</v>
      </c>
      <c r="K40" s="14">
        <f t="shared" si="9"/>
        <v>-277</v>
      </c>
      <c r="L40" s="42">
        <f t="shared" si="9"/>
        <v>11.699999999998909</v>
      </c>
      <c r="M40" s="14">
        <f t="shared" si="9"/>
        <v>176.70000000000005</v>
      </c>
      <c r="N40" s="14">
        <f t="shared" si="9"/>
        <v>-859.3</v>
      </c>
      <c r="O40" s="14">
        <f t="shared" si="9"/>
        <v>957.8</v>
      </c>
      <c r="P40" s="42">
        <f t="shared" si="9"/>
        <v>0</v>
      </c>
      <c r="Q40" s="42">
        <f t="shared" si="9"/>
        <v>275.2000000000003</v>
      </c>
      <c r="R40" s="14">
        <f t="shared" si="9"/>
        <v>-2056.8</v>
      </c>
      <c r="S40" s="42">
        <f t="shared" si="9"/>
        <v>-31599.200000000004</v>
      </c>
      <c r="T40" s="42">
        <f t="shared" si="9"/>
        <v>33623.200000000004</v>
      </c>
      <c r="U40" s="42">
        <f t="shared" si="9"/>
        <v>-32.799999999995634</v>
      </c>
      <c r="V40" s="32"/>
    </row>
    <row r="41" spans="1:22" s="33" customFormat="1" ht="76.5" customHeight="1">
      <c r="A41" s="35" t="s">
        <v>93</v>
      </c>
      <c r="B41" s="37" t="s">
        <v>69</v>
      </c>
      <c r="C41" s="44"/>
      <c r="D41" s="41">
        <v>1157</v>
      </c>
      <c r="E41" s="41">
        <v>848.7</v>
      </c>
      <c r="F41" s="41">
        <v>589.5</v>
      </c>
      <c r="G41" s="41">
        <v>353.8</v>
      </c>
      <c r="H41" s="41">
        <v>353.8</v>
      </c>
      <c r="I41" s="41">
        <v>77</v>
      </c>
      <c r="J41" s="17">
        <v>65.1</v>
      </c>
      <c r="K41" s="17">
        <v>342.1</v>
      </c>
      <c r="L41" s="41">
        <v>342.1</v>
      </c>
      <c r="M41" s="17">
        <v>165.4</v>
      </c>
      <c r="N41" s="17">
        <v>1025</v>
      </c>
      <c r="O41" s="17">
        <v>67.2</v>
      </c>
      <c r="P41" s="41">
        <f>O41+P40</f>
        <v>67.2</v>
      </c>
      <c r="Q41" s="41">
        <v>67.2</v>
      </c>
      <c r="R41" s="17">
        <v>2124</v>
      </c>
      <c r="S41" s="41">
        <v>-654.1</v>
      </c>
      <c r="T41" s="41">
        <v>-129</v>
      </c>
      <c r="U41" s="41">
        <v>519.7</v>
      </c>
      <c r="V41" s="32"/>
    </row>
    <row r="42" spans="1:22" s="49" customFormat="1" ht="72.75" customHeight="1">
      <c r="A42" s="60" t="s">
        <v>95</v>
      </c>
      <c r="B42" s="12" t="s">
        <v>70</v>
      </c>
      <c r="C42" s="61">
        <v>0</v>
      </c>
      <c r="D42" s="17">
        <f>D41</f>
        <v>1157</v>
      </c>
      <c r="E42" s="17">
        <v>848.7</v>
      </c>
      <c r="F42" s="17">
        <v>589.5</v>
      </c>
      <c r="G42" s="17">
        <v>353.8</v>
      </c>
      <c r="H42" s="17">
        <v>353.8</v>
      </c>
      <c r="I42" s="17">
        <v>77</v>
      </c>
      <c r="J42" s="17">
        <v>65.1</v>
      </c>
      <c r="K42" s="17">
        <v>342.1</v>
      </c>
      <c r="L42" s="17">
        <v>342.1</v>
      </c>
      <c r="M42" s="17">
        <v>165.4</v>
      </c>
      <c r="N42" s="17">
        <v>1025</v>
      </c>
      <c r="O42" s="17">
        <v>67.2</v>
      </c>
      <c r="P42" s="17">
        <f>P41+P21-P25-P36</f>
        <v>67.2</v>
      </c>
      <c r="Q42" s="17">
        <v>67.2</v>
      </c>
      <c r="R42" s="17">
        <v>2124</v>
      </c>
      <c r="S42" s="17">
        <f>S41+S21-S25-S36</f>
        <v>62544.30000000001</v>
      </c>
      <c r="T42" s="17">
        <f>T41+T21-T25-T36</f>
        <v>-67375.40000000001</v>
      </c>
      <c r="U42" s="17">
        <v>0</v>
      </c>
      <c r="V42" s="1"/>
    </row>
    <row r="43" spans="1:22" s="58" customFormat="1" ht="110.25" customHeight="1">
      <c r="A43" s="55" t="s">
        <v>94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-63198.40000000001</v>
      </c>
      <c r="T43" s="14">
        <f t="shared" si="10"/>
        <v>67246.40000000001</v>
      </c>
      <c r="U43" s="14">
        <f t="shared" si="10"/>
        <v>519.7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72" t="s">
        <v>96</v>
      </c>
      <c r="E45" s="72"/>
      <c r="F45" s="72"/>
      <c r="G45" s="72"/>
      <c r="H45" s="73"/>
      <c r="I45" s="24"/>
      <c r="J45" s="31"/>
      <c r="K45" s="63"/>
      <c r="L45" s="78" t="s">
        <v>97</v>
      </c>
      <c r="M45" s="79"/>
      <c r="N45" s="79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99</v>
      </c>
      <c r="E49" s="82"/>
      <c r="F49" s="82"/>
      <c r="G49" s="82"/>
      <c r="H49" s="82"/>
      <c r="I49" s="30"/>
      <c r="J49" s="62"/>
      <c r="K49" s="62"/>
      <c r="L49" s="82" t="s">
        <v>98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2021-11-24T07:23:29Z</cp:lastPrinted>
  <dcterms:created xsi:type="dcterms:W3CDTF">2011-02-18T08:58:48Z</dcterms:created>
  <dcterms:modified xsi:type="dcterms:W3CDTF">2021-11-24T07:23:33Z</dcterms:modified>
  <cp:category/>
  <cp:version/>
  <cp:contentType/>
  <cp:contentStatus/>
</cp:coreProperties>
</file>