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НПА\2022\28122022121п\"/>
    </mc:Choice>
  </mc:AlternateContent>
  <bookViews>
    <workbookView xWindow="0" yWindow="0" windowWidth="24000" windowHeight="9630"/>
  </bookViews>
  <sheets>
    <sheet name="Лист1 (138)" sheetId="155" r:id="rId1"/>
    <sheet name="Лист1 (137)" sheetId="154" r:id="rId2"/>
    <sheet name="Лист1 (139)" sheetId="156" r:id="rId3"/>
  </sheets>
  <definedNames>
    <definedName name="_xlnm.Print_Area" localSheetId="2">'Лист1 (139)'!$B$1:$K$60</definedName>
  </definedNames>
  <calcPr calcId="162913"/>
</workbook>
</file>

<file path=xl/calcChain.xml><?xml version="1.0" encoding="utf-8"?>
<calcChain xmlns="http://schemas.openxmlformats.org/spreadsheetml/2006/main">
  <c r="G57" i="155" l="1"/>
  <c r="G9" i="155" l="1"/>
  <c r="H9" i="155"/>
  <c r="I9" i="155"/>
  <c r="J9" i="155"/>
  <c r="G44" i="155"/>
  <c r="H44" i="155"/>
  <c r="I44" i="155"/>
  <c r="J44" i="155"/>
  <c r="H52" i="155"/>
  <c r="I52" i="155"/>
  <c r="J52" i="155"/>
  <c r="H8" i="156"/>
  <c r="H14" i="156"/>
  <c r="I14" i="156"/>
  <c r="N12" i="154" l="1"/>
  <c r="O12" i="154"/>
  <c r="P12" i="154"/>
  <c r="Q12" i="154"/>
  <c r="M12" i="154"/>
  <c r="G25" i="156" l="1"/>
  <c r="F14" i="156"/>
  <c r="F57" i="155"/>
  <c r="G44" i="156" l="1"/>
  <c r="M16" i="154"/>
  <c r="N16" i="154"/>
  <c r="J10" i="156" l="1"/>
  <c r="I10" i="156"/>
  <c r="H10" i="156"/>
  <c r="G10" i="156"/>
  <c r="E10" i="156" s="1"/>
  <c r="F10" i="156"/>
  <c r="J7" i="156" l="1"/>
  <c r="G7" i="156"/>
  <c r="H7" i="156"/>
  <c r="I7" i="156"/>
  <c r="F7" i="156"/>
  <c r="F9" i="156"/>
  <c r="G12" i="156"/>
  <c r="H12" i="156"/>
  <c r="I12" i="156"/>
  <c r="J12" i="156"/>
  <c r="F12" i="156"/>
  <c r="J13" i="156"/>
  <c r="G13" i="156"/>
  <c r="H13" i="156"/>
  <c r="I13" i="156"/>
  <c r="F13" i="156"/>
  <c r="G14" i="156"/>
  <c r="J14" i="156"/>
  <c r="G15" i="156"/>
  <c r="H15" i="156"/>
  <c r="I15" i="156"/>
  <c r="J15" i="156"/>
  <c r="F15" i="156"/>
  <c r="G22" i="156"/>
  <c r="H22" i="156"/>
  <c r="I22" i="156"/>
  <c r="J22" i="156"/>
  <c r="F22" i="156"/>
  <c r="G23" i="156"/>
  <c r="H23" i="156"/>
  <c r="I23" i="156"/>
  <c r="J23" i="156"/>
  <c r="F23" i="156"/>
  <c r="G24" i="156"/>
  <c r="H24" i="156"/>
  <c r="I24" i="156"/>
  <c r="J24" i="156"/>
  <c r="J25" i="156"/>
  <c r="H25" i="156"/>
  <c r="I25" i="156"/>
  <c r="F25" i="156"/>
  <c r="G32" i="156"/>
  <c r="H32" i="156"/>
  <c r="I32" i="156"/>
  <c r="J32" i="156"/>
  <c r="F32" i="156"/>
  <c r="G33" i="156"/>
  <c r="H33" i="156"/>
  <c r="I33" i="156"/>
  <c r="J33" i="156"/>
  <c r="F33" i="156"/>
  <c r="G34" i="156"/>
  <c r="H34" i="156"/>
  <c r="I34" i="156"/>
  <c r="J34" i="156"/>
  <c r="F34" i="156"/>
  <c r="G35" i="156"/>
  <c r="H35" i="156"/>
  <c r="I35" i="156"/>
  <c r="J35" i="156"/>
  <c r="F35" i="156"/>
  <c r="G36" i="156"/>
  <c r="H36" i="156"/>
  <c r="I36" i="156"/>
  <c r="J36" i="156"/>
  <c r="F36" i="156"/>
  <c r="I40" i="156"/>
  <c r="H40" i="156" s="1"/>
  <c r="G40" i="156" s="1"/>
  <c r="F40" i="156" s="1"/>
  <c r="E40" i="156" s="1"/>
  <c r="J40" i="156"/>
  <c r="I39" i="156"/>
  <c r="H39" i="156" s="1"/>
  <c r="G39" i="156" s="1"/>
  <c r="F39" i="156" s="1"/>
  <c r="E39" i="156" s="1"/>
  <c r="J39" i="156"/>
  <c r="I38" i="156"/>
  <c r="H38" i="156" s="1"/>
  <c r="G38" i="156" s="1"/>
  <c r="F38" i="156" s="1"/>
  <c r="E38" i="156" s="1"/>
  <c r="J38" i="156"/>
  <c r="I37" i="156"/>
  <c r="H37" i="156" s="1"/>
  <c r="G37" i="156" s="1"/>
  <c r="F37" i="156" s="1"/>
  <c r="E37" i="156" s="1"/>
  <c r="J37" i="156"/>
  <c r="G42" i="156"/>
  <c r="H42" i="156"/>
  <c r="I42" i="156"/>
  <c r="J42" i="156"/>
  <c r="F42" i="156"/>
  <c r="I8" i="156"/>
  <c r="J8" i="156"/>
  <c r="G45" i="156"/>
  <c r="H45" i="156"/>
  <c r="I45" i="156"/>
  <c r="J45" i="156"/>
  <c r="F45" i="156"/>
  <c r="N11" i="154"/>
  <c r="O11" i="154"/>
  <c r="P11" i="154"/>
  <c r="Q11" i="154"/>
  <c r="M11" i="154"/>
  <c r="M29" i="154"/>
  <c r="N29" i="154"/>
  <c r="O29" i="154"/>
  <c r="P29" i="154"/>
  <c r="Q29" i="154"/>
  <c r="N15" i="154"/>
  <c r="O15" i="154"/>
  <c r="P15" i="154"/>
  <c r="Q15" i="154"/>
  <c r="M15" i="154"/>
  <c r="L14" i="154"/>
  <c r="G7" i="155"/>
  <c r="H7" i="155"/>
  <c r="I7" i="155"/>
  <c r="J7" i="155"/>
  <c r="F7" i="155"/>
  <c r="G10" i="155"/>
  <c r="H10" i="155"/>
  <c r="I10" i="155"/>
  <c r="J10" i="155"/>
  <c r="F10" i="155"/>
  <c r="G12" i="155"/>
  <c r="H12" i="155"/>
  <c r="I12" i="155"/>
  <c r="J12" i="155"/>
  <c r="F12" i="155"/>
  <c r="G13" i="155"/>
  <c r="H13" i="155"/>
  <c r="I13" i="155"/>
  <c r="J13" i="155"/>
  <c r="F13" i="155"/>
  <c r="H14" i="155"/>
  <c r="I14" i="155"/>
  <c r="J14" i="155"/>
  <c r="F14" i="155"/>
  <c r="F9" i="155" s="1"/>
  <c r="G15" i="155"/>
  <c r="H15" i="155"/>
  <c r="I15" i="155"/>
  <c r="J15" i="155"/>
  <c r="F15" i="155"/>
  <c r="G43" i="155"/>
  <c r="H43" i="155"/>
  <c r="I43" i="155"/>
  <c r="J43" i="155"/>
  <c r="F43" i="155"/>
  <c r="H8" i="155"/>
  <c r="I8" i="155"/>
  <c r="J8" i="155"/>
  <c r="F44" i="155"/>
  <c r="F45" i="155"/>
  <c r="G46" i="155"/>
  <c r="H46" i="155"/>
  <c r="I46" i="155"/>
  <c r="J46" i="155"/>
  <c r="G47" i="155"/>
  <c r="H47" i="155"/>
  <c r="I47" i="155"/>
  <c r="J47" i="155"/>
  <c r="F46" i="155"/>
  <c r="J23" i="155"/>
  <c r="I23" i="155" s="1"/>
  <c r="H23" i="155" s="1"/>
  <c r="G23" i="155" s="1"/>
  <c r="F23" i="155" s="1"/>
  <c r="G24" i="155"/>
  <c r="H24" i="155"/>
  <c r="I24" i="155"/>
  <c r="J24" i="155"/>
  <c r="G25" i="155"/>
  <c r="H25" i="155"/>
  <c r="I25" i="155"/>
  <c r="J25" i="155"/>
  <c r="G26" i="155"/>
  <c r="H26" i="155"/>
  <c r="I26" i="155"/>
  <c r="J26" i="155"/>
  <c r="F24" i="155"/>
  <c r="F26" i="155"/>
  <c r="G9" i="156" l="1"/>
  <c r="H9" i="156"/>
  <c r="H6" i="156" s="1"/>
  <c r="G8" i="156"/>
  <c r="G6" i="156" s="1"/>
  <c r="F8" i="156"/>
  <c r="F6" i="156" s="1"/>
  <c r="J9" i="156"/>
  <c r="J6" i="156" s="1"/>
  <c r="I9" i="156"/>
  <c r="I6" i="156" s="1"/>
  <c r="G8" i="155"/>
  <c r="F8" i="155"/>
  <c r="F47" i="155"/>
  <c r="E36" i="156" l="1"/>
  <c r="J16" i="156"/>
  <c r="I16" i="156"/>
  <c r="H16" i="156"/>
  <c r="G16" i="156"/>
  <c r="F16" i="156"/>
  <c r="J26" i="156"/>
  <c r="I26" i="156"/>
  <c r="H26" i="156"/>
  <c r="G26" i="156"/>
  <c r="F26" i="156"/>
  <c r="G51" i="156"/>
  <c r="F51" i="156"/>
  <c r="E60" i="156"/>
  <c r="E59" i="156"/>
  <c r="E58" i="156"/>
  <c r="E57" i="156"/>
  <c r="E55" i="156"/>
  <c r="E54" i="156"/>
  <c r="E53" i="156"/>
  <c r="E52" i="156"/>
  <c r="E50" i="156"/>
  <c r="E49" i="156"/>
  <c r="E48" i="156"/>
  <c r="E47" i="156"/>
  <c r="E30" i="156"/>
  <c r="E29" i="156"/>
  <c r="E28" i="156"/>
  <c r="E27" i="156"/>
  <c r="E20" i="156"/>
  <c r="E19" i="156"/>
  <c r="E18" i="156"/>
  <c r="E17" i="156"/>
  <c r="I31" i="156" l="1"/>
  <c r="E35" i="156"/>
  <c r="G41" i="156"/>
  <c r="F31" i="156"/>
  <c r="J31" i="156"/>
  <c r="H21" i="156"/>
  <c r="G31" i="156"/>
  <c r="E42" i="156"/>
  <c r="E22" i="156"/>
  <c r="I41" i="156"/>
  <c r="E32" i="156"/>
  <c r="F21" i="156"/>
  <c r="J21" i="156"/>
  <c r="F11" i="156"/>
  <c r="J11" i="156"/>
  <c r="I11" i="156"/>
  <c r="F41" i="156"/>
  <c r="J41" i="156"/>
  <c r="G21" i="156"/>
  <c r="E16" i="156"/>
  <c r="G11" i="156"/>
  <c r="H31" i="156"/>
  <c r="I21" i="156"/>
  <c r="E56" i="156"/>
  <c r="E51" i="156"/>
  <c r="E45" i="156"/>
  <c r="E25" i="156"/>
  <c r="E14" i="156"/>
  <c r="E43" i="156"/>
  <c r="E33" i="156"/>
  <c r="E12" i="156"/>
  <c r="H11" i="156"/>
  <c r="H41" i="156"/>
  <c r="E44" i="156"/>
  <c r="E24" i="156"/>
  <c r="E13" i="156"/>
  <c r="E15" i="156"/>
  <c r="E23" i="156"/>
  <c r="E26" i="156"/>
  <c r="E34" i="156"/>
  <c r="E46" i="156"/>
  <c r="J57" i="155"/>
  <c r="I57" i="155"/>
  <c r="H57" i="155"/>
  <c r="G52" i="155"/>
  <c r="F52" i="155"/>
  <c r="J37" i="155"/>
  <c r="I37" i="155"/>
  <c r="H37" i="155"/>
  <c r="G37" i="155"/>
  <c r="F37" i="155"/>
  <c r="J36" i="155"/>
  <c r="I36" i="155"/>
  <c r="H36" i="155"/>
  <c r="G36" i="155"/>
  <c r="F36" i="155"/>
  <c r="J35" i="155"/>
  <c r="I35" i="155"/>
  <c r="H35" i="155"/>
  <c r="G35" i="155"/>
  <c r="F35" i="155"/>
  <c r="J34" i="155"/>
  <c r="I34" i="155"/>
  <c r="H34" i="155"/>
  <c r="G34" i="155"/>
  <c r="F34" i="155"/>
  <c r="J33" i="155"/>
  <c r="I33" i="155"/>
  <c r="H33" i="155"/>
  <c r="G33" i="155"/>
  <c r="F33" i="155"/>
  <c r="J20" i="155"/>
  <c r="J16" i="155" s="1"/>
  <c r="I20" i="155"/>
  <c r="I16" i="155" s="1"/>
  <c r="H20" i="155"/>
  <c r="G20" i="155"/>
  <c r="G16" i="155" s="1"/>
  <c r="F20" i="155"/>
  <c r="F16" i="155" s="1"/>
  <c r="J27" i="155"/>
  <c r="I27" i="155"/>
  <c r="H27" i="155"/>
  <c r="G27" i="155"/>
  <c r="F27" i="155"/>
  <c r="E61" i="155"/>
  <c r="E60" i="155"/>
  <c r="E59" i="155"/>
  <c r="E58" i="155"/>
  <c r="E56" i="155"/>
  <c r="E55" i="155"/>
  <c r="E54" i="155"/>
  <c r="E53" i="155"/>
  <c r="E51" i="155"/>
  <c r="E50" i="155"/>
  <c r="E49" i="155"/>
  <c r="E48" i="155"/>
  <c r="E47" i="155"/>
  <c r="E41" i="155"/>
  <c r="E40" i="155"/>
  <c r="E39" i="155"/>
  <c r="E38" i="155"/>
  <c r="E31" i="155"/>
  <c r="E30" i="155"/>
  <c r="E29" i="155"/>
  <c r="E28" i="155"/>
  <c r="E21" i="155"/>
  <c r="E19" i="155"/>
  <c r="E18" i="155"/>
  <c r="E17" i="155"/>
  <c r="Q20" i="154"/>
  <c r="Q19" i="154" s="1"/>
  <c r="P20" i="154"/>
  <c r="P19" i="154" s="1"/>
  <c r="O20" i="154"/>
  <c r="O19" i="154" s="1"/>
  <c r="N20" i="154"/>
  <c r="N19" i="154" s="1"/>
  <c r="M20" i="154"/>
  <c r="M19" i="154" s="1"/>
  <c r="L21" i="154"/>
  <c r="Q27" i="154"/>
  <c r="Q26" i="154" s="1"/>
  <c r="P27" i="154"/>
  <c r="P26" i="154" s="1"/>
  <c r="O27" i="154"/>
  <c r="O26" i="154" s="1"/>
  <c r="N27" i="154"/>
  <c r="N26" i="154" s="1"/>
  <c r="M27" i="154"/>
  <c r="M26" i="154" s="1"/>
  <c r="Q24" i="154"/>
  <c r="Q23" i="154" s="1"/>
  <c r="P24" i="154"/>
  <c r="P23" i="154" s="1"/>
  <c r="O24" i="154"/>
  <c r="O23" i="154" s="1"/>
  <c r="N24" i="154"/>
  <c r="N23" i="154" s="1"/>
  <c r="M24" i="154"/>
  <c r="Q16" i="154"/>
  <c r="P16" i="154"/>
  <c r="O16" i="154"/>
  <c r="L30" i="154"/>
  <c r="L28" i="154"/>
  <c r="L25" i="154"/>
  <c r="L18" i="154"/>
  <c r="L17" i="154"/>
  <c r="L13" i="154"/>
  <c r="O22" i="154" l="1"/>
  <c r="O10" i="154" s="1"/>
  <c r="Q22" i="154"/>
  <c r="Q10" i="154" s="1"/>
  <c r="P22" i="154"/>
  <c r="P10" i="154" s="1"/>
  <c r="N22" i="154"/>
  <c r="N10" i="154" s="1"/>
  <c r="G42" i="155"/>
  <c r="F42" i="155"/>
  <c r="J42" i="155"/>
  <c r="G22" i="155"/>
  <c r="E8" i="155"/>
  <c r="E26" i="155"/>
  <c r="F32" i="155"/>
  <c r="J32" i="155"/>
  <c r="H42" i="155"/>
  <c r="I42" i="155"/>
  <c r="E8" i="156"/>
  <c r="E21" i="156"/>
  <c r="E31" i="156"/>
  <c r="E11" i="156"/>
  <c r="E41" i="156"/>
  <c r="E9" i="156"/>
  <c r="F22" i="155"/>
  <c r="J22" i="155"/>
  <c r="E7" i="156"/>
  <c r="H16" i="155"/>
  <c r="E16" i="155" s="1"/>
  <c r="H11" i="155"/>
  <c r="H32" i="155"/>
  <c r="G32" i="155"/>
  <c r="E52" i="155"/>
  <c r="H6" i="155"/>
  <c r="J11" i="155"/>
  <c r="I22" i="155"/>
  <c r="I32" i="155"/>
  <c r="E57" i="155"/>
  <c r="E46" i="155"/>
  <c r="E45" i="155"/>
  <c r="E44" i="155"/>
  <c r="E43" i="155"/>
  <c r="I11" i="155"/>
  <c r="E24" i="155"/>
  <c r="E23" i="155"/>
  <c r="H22" i="155"/>
  <c r="E25" i="155"/>
  <c r="E37" i="155"/>
  <c r="E36" i="155"/>
  <c r="E35" i="155"/>
  <c r="E34" i="155"/>
  <c r="E33" i="155"/>
  <c r="E14" i="155"/>
  <c r="E13" i="155"/>
  <c r="E12" i="155"/>
  <c r="E20" i="155"/>
  <c r="E27" i="155"/>
  <c r="L20" i="154"/>
  <c r="L26" i="154"/>
  <c r="L29" i="154"/>
  <c r="L27" i="154"/>
  <c r="L24" i="154"/>
  <c r="M23" i="154"/>
  <c r="M22" i="154" s="1"/>
  <c r="M10" i="154" s="1"/>
  <c r="L19" i="154"/>
  <c r="L16" i="154"/>
  <c r="L12" i="154"/>
  <c r="L23" i="154" l="1"/>
  <c r="E7" i="155"/>
  <c r="G11" i="155"/>
  <c r="E42" i="155"/>
  <c r="E22" i="155"/>
  <c r="E32" i="155"/>
  <c r="F11" i="155"/>
  <c r="E15" i="155"/>
  <c r="G6" i="155"/>
  <c r="E6" i="156"/>
  <c r="J6" i="155"/>
  <c r="I6" i="155"/>
  <c r="L15" i="154"/>
  <c r="L22" i="154"/>
  <c r="L11" i="154"/>
  <c r="E11" i="155" l="1"/>
  <c r="F6" i="155"/>
  <c r="E6" i="155" s="1"/>
  <c r="E9" i="155"/>
  <c r="E10" i="155"/>
  <c r="L10" i="154"/>
</calcChain>
</file>

<file path=xl/sharedStrings.xml><?xml version="1.0" encoding="utf-8"?>
<sst xmlns="http://schemas.openxmlformats.org/spreadsheetml/2006/main" count="361" uniqueCount="112">
  <si>
    <t>Статус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</si>
  <si>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</si>
  <si>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Ответственный исполнитель</t>
  </si>
  <si>
    <t>Расходы (тыс.руб.) по годам реализации</t>
  </si>
  <si>
    <t>Всего по муниципальной программе</t>
  </si>
  <si>
    <t>Муниципальная программа</t>
  </si>
  <si>
    <t xml:space="preserve">Комитет по культуре  администрации МО Юрьев -Польский  район </t>
  </si>
  <si>
    <t>Подпрограмма 1</t>
  </si>
  <si>
    <t xml:space="preserve">Основное мероприятие </t>
  </si>
  <si>
    <t>Подпрограмма 2</t>
  </si>
  <si>
    <t>«Культура и искусство»</t>
  </si>
  <si>
    <t>Основное мероприятие</t>
  </si>
  <si>
    <t>Подпрограмма 3</t>
  </si>
  <si>
    <t>Подпрограмма 4</t>
  </si>
  <si>
    <t>«Обеспечение условий реализации Программы»</t>
  </si>
  <si>
    <t>Комитет по культуре</t>
  </si>
  <si>
    <t>Комитет по  культуре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</si>
  <si>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07.05.2012г. № 597, от 01.06.2012г. № 761 в т.ч.: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</si>
  <si>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</si>
  <si>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</si>
  <si>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</si>
  <si>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</si>
  <si>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</t>
  </si>
  <si>
    <t>Источник финансирования</t>
  </si>
  <si>
    <t>Подпрограмма 2 «Культура и искусство»</t>
  </si>
  <si>
    <t xml:space="preserve">Обеспечение деятельности (оказание услуг) дворцов культуры, других учреждений культуры (на выполнение переданных полномочий от МО Симское)   </t>
  </si>
  <si>
    <t xml:space="preserve">Софинансирование на повышение оплаты труда работников бюджетной сферы (на выполнение переданных полномочий от МО Симское)   </t>
  </si>
  <si>
    <t xml:space="preserve">Всего </t>
  </si>
  <si>
    <t xml:space="preserve">Внебюджетные источники </t>
  </si>
  <si>
    <t>Обеспечение общественно-значимых мероприятий</t>
  </si>
  <si>
    <t>Оценка расходов по годам реализации, годы</t>
  </si>
  <si>
    <t>Ожидаемый непосредственный результат в натуральных показателях (краткое описание, целевые индикаторы и показатели)</t>
  </si>
  <si>
    <t>Код бюджетной классификации</t>
  </si>
  <si>
    <t>ГБС</t>
  </si>
  <si>
    <t>РЗ ПР</t>
  </si>
  <si>
    <t>ЦСР</t>
  </si>
  <si>
    <t>ВР</t>
  </si>
  <si>
    <t>658</t>
  </si>
  <si>
    <t>0801</t>
  </si>
  <si>
    <t>611</t>
  </si>
  <si>
    <t>000</t>
  </si>
  <si>
    <t>0804</t>
  </si>
  <si>
    <t>321</t>
  </si>
  <si>
    <t>0000</t>
  </si>
  <si>
    <t>00</t>
  </si>
  <si>
    <t>0</t>
  </si>
  <si>
    <t>00000</t>
  </si>
  <si>
    <t>01</t>
  </si>
  <si>
    <t>2</t>
  </si>
  <si>
    <t>70396</t>
  </si>
  <si>
    <t>8Д590</t>
  </si>
  <si>
    <t>S0396</t>
  </si>
  <si>
    <t>4</t>
  </si>
  <si>
    <t>71826</t>
  </si>
  <si>
    <t>"Укрепление единства российской нации на территории Юрьев-Польского района"</t>
  </si>
  <si>
    <t>Софинансирование на мероприятия по  укреплению материально-технической базы учреждений культуры  ( на выполнение переданных полномочий от МО Симское)</t>
  </si>
  <si>
    <t>S0531</t>
  </si>
  <si>
    <t xml:space="preserve">Субсидии на мероприятия по укреплению  материально-технической базы муниципальных  учреждений культуры (на выполнение переданных полномочий от МО Симское) </t>
  </si>
  <si>
    <t>70531</t>
  </si>
  <si>
    <t>20524</t>
  </si>
  <si>
    <t>программное (непрограммное) направление расходов</t>
  </si>
  <si>
    <t>подпрограмма</t>
  </si>
  <si>
    <t>основное мероприятие</t>
  </si>
  <si>
    <t>направление расходов</t>
  </si>
  <si>
    <t>Источники финансирования</t>
  </si>
  <si>
    <t xml:space="preserve"> МБУК "Симский СДК</t>
  </si>
  <si>
    <t>Внебюджетные источники,                                            в т.ч.:</t>
  </si>
  <si>
    <t>Подпрограмма 4 "Развитие и модернизация материально-технической базы муниципальных учреждений культуры Юрьев-Польского района"</t>
  </si>
  <si>
    <t>уменьшение доли объектов, находящихся в неудовлетворительном состоянии
уменьшение доли объектов, находящихся в неудовлетворительном состоянии
увеличение доли образовательных организаций культуры, оснащенных материально-техническим оборудованием</t>
  </si>
  <si>
    <t>учреждения культуры МО Юрьев-Польский район</t>
  </si>
  <si>
    <t>повышение уровня толерантного отношения у населения к представителям других национальностей;
создание условий и сохранение национального согласия и общественной стабильности в Юрьев-Польском районе</t>
  </si>
  <si>
    <t>создание эффективной системы управления реализацией Программы, эффективное управление отраслями культуры,
 повышение заработной платы работников учреждений культурно-досугового типа и учреждений дополнительного образования в сфере культуры</t>
  </si>
  <si>
    <t>создание условий для привлечения в отрасль культуры высококвалифицированных кадров, в том числе молодых специалистов</t>
  </si>
  <si>
    <t>1. Поддержка муниципальных культурно-досуговых учреждений</t>
  </si>
  <si>
    <t>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</si>
  <si>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1. Проведение мероприятий направленных на этнокультурное развитие</t>
  </si>
  <si>
    <t>Основное мероприятие 1. Поддержка муниципальных культурно-досуговых учреждений</t>
  </si>
  <si>
    <t>Основное мероприятие 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</si>
  <si>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Основное мероприятие 1. Проведение мероприятий направленных на этнокультурное развитие</t>
  </si>
  <si>
    <t>высокий уровень качества и доступности услуг учреждений культурно-досугового типа,
новый качественный уровень развития сети учреждений, 
пополнение информации об объектах нематериального культурного наследия народов</t>
  </si>
  <si>
    <t>Таблица 3</t>
  </si>
  <si>
    <t>Таблица 4</t>
  </si>
  <si>
    <t xml:space="preserve">Развитие культуры и туризма муниципального образования Юрьев-Польский район </t>
  </si>
  <si>
    <t>высокий уровень качества и доступности услуг учреждений культурно-досугового типа</t>
  </si>
  <si>
    <t xml:space="preserve"> МБУК "Симский СДК"</t>
  </si>
  <si>
    <t>"Развитие и модернизация материально-технической базы муниципальных учреждений культуры муниципального образования Симское  Юрьев-Польского района"</t>
  </si>
  <si>
    <t>1 Поддержка учреждений культуры</t>
  </si>
  <si>
    <t>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</si>
  <si>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3. Общественно-значимые мероприятия</t>
  </si>
  <si>
    <t xml:space="preserve">учреждения культуры МО Симское </t>
  </si>
  <si>
    <t>Ресурсное обеспечение и прогнозная оценка расходов областного бюджета, местного бюджета и внебюджетных источников на реализацию целей муниципальной программы «Развитие культуры муниципального образования Симское Юрьев - Польского района"</t>
  </si>
  <si>
    <t>Развитие культуры муниципального образования  Симское Юрьев-Польского района</t>
  </si>
  <si>
    <t xml:space="preserve">Ресурсное обеспечение реализации муниципальной программы «Развитие культуры и туризма муниципального образования Симское  Юрьев – Польского  района за счет средств местного бюджета
</t>
  </si>
  <si>
    <t>МБУК "Симский СДК"</t>
  </si>
  <si>
    <t>"Развитие и модернизация материально-технической базы муниципальных учреждений культуры МО Симское  Юрьев-Польского района"</t>
  </si>
  <si>
    <t xml:space="preserve">Мероприятия по укреплению единства российской нации на территории Юрьев-Польского района (на исполнение вопросов местного значения МО Симское)   </t>
  </si>
  <si>
    <t>1. Поддержка учреждений культуры</t>
  </si>
  <si>
    <t>на выполнение переданных полномочий</t>
  </si>
  <si>
    <t xml:space="preserve">План реализации муниципальной программы "Развитие культуры муниципального образования Симское Юрьев-Польского района" </t>
  </si>
  <si>
    <t>Муниципальная программ "Развитие культуры и туризма муниципального образования  Симское Юрьев-Польского района"</t>
  </si>
  <si>
    <t>Подпрограмма 3 "Укрепление единства российской нации на территории Юрьев-Польского района"</t>
  </si>
  <si>
    <t>учреждения культуры МО Симское Юрьев-Польского района</t>
  </si>
  <si>
    <t>Подпрограмма 4 «Обеспечение условий реализации Программы»</t>
  </si>
  <si>
    <t>Основное мероприятие 1. Поддержка учреждений культуры</t>
  </si>
  <si>
    <t>Основное мероприятие 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</si>
  <si>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</t>
  </si>
  <si>
    <t xml:space="preserve">на выполнение переданных полномочий </t>
  </si>
  <si>
    <t>Субвенция на предоставление мер социальной поддержки по оплате  за содержание и ремонт жилья, услуг теплоснабжения и электроснабжения   работникам культуры и педагогическим работникам образовательных учреждений  дополнительного образования детей в сфере культуры</t>
  </si>
  <si>
    <t>02</t>
  </si>
  <si>
    <t>Таблица 5</t>
  </si>
  <si>
    <t>Основное мероприятие 3. Общественно-значимые мероприятия</t>
  </si>
  <si>
    <t xml:space="preserve">  Приложение 
к постановлению администрации
МО Симское Юрьев-Польского района                                                               
от   28.12.2022   года №121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</si>
</sst>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9" fillId="0" borderId="3">
      <alignment horizontal="center" vertical="top" shrinkToFit="1"/>
    </xf>
    <xf numFmtId="0" fontId="10" fillId="0" borderId="0"/>
    <xf numFmtId="0" fontId="11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Border="1"/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1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" fontId="12" fillId="2" borderId="1" xfId="1" applyNumberFormat="1" applyFont="1" applyFill="1" applyBorder="1" applyAlignment="1" applyProtection="1">
      <alignment horizontal="center" vertical="top" shrinkToFit="1"/>
    </xf>
    <xf numFmtId="49" fontId="12" fillId="2" borderId="1" xfId="1" applyNumberFormat="1" applyFont="1" applyFill="1" applyBorder="1" applyAlignment="1" applyProtection="1">
      <alignment horizontal="center" vertical="top" shrinkToFit="1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left" textRotation="90" wrapText="1"/>
    </xf>
    <xf numFmtId="164" fontId="5" fillId="2" borderId="1" xfId="0" applyNumberFormat="1" applyFont="1" applyFill="1" applyBorder="1" applyAlignment="1">
      <alignment vertical="top" shrinkToFit="1"/>
    </xf>
    <xf numFmtId="0" fontId="4" fillId="2" borderId="1" xfId="0" applyFont="1" applyFill="1" applyBorder="1" applyAlignment="1">
      <alignment vertical="top" wrapText="1"/>
    </xf>
    <xf numFmtId="1" fontId="13" fillId="2" borderId="1" xfId="1" applyNumberFormat="1" applyFont="1" applyFill="1" applyBorder="1" applyAlignment="1" applyProtection="1">
      <alignment horizontal="center" vertical="top" shrinkToFit="1"/>
    </xf>
    <xf numFmtId="49" fontId="13" fillId="2" borderId="1" xfId="1" applyNumberFormat="1" applyFont="1" applyFill="1" applyBorder="1" applyAlignment="1" applyProtection="1">
      <alignment horizontal="center" vertical="top" shrinkToFit="1"/>
    </xf>
    <xf numFmtId="164" fontId="4" fillId="2" borderId="1" xfId="0" applyNumberFormat="1" applyFont="1" applyFill="1" applyBorder="1" applyAlignment="1">
      <alignment vertical="top" shrinkToFit="1"/>
    </xf>
    <xf numFmtId="164" fontId="4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164" fontId="5" fillId="0" borderId="1" xfId="0" applyNumberFormat="1" applyFont="1" applyBorder="1" applyAlignment="1">
      <alignment horizontal="right" vertical="top" shrinkToFit="1"/>
    </xf>
    <xf numFmtId="164" fontId="5" fillId="0" borderId="1" xfId="0" applyNumberFormat="1" applyFont="1" applyBorder="1" applyAlignment="1">
      <alignment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/>
    <xf numFmtId="164" fontId="5" fillId="0" borderId="1" xfId="0" applyNumberFormat="1" applyFont="1" applyBorder="1" applyAlignment="1">
      <alignment horizontal="right" vertical="top" wrapText="1" shrinkToFit="1"/>
    </xf>
    <xf numFmtId="164" fontId="4" fillId="0" borderId="1" xfId="0" applyNumberFormat="1" applyFont="1" applyBorder="1" applyAlignment="1">
      <alignment horizontal="right" vertical="top" wrapText="1" shrinkToFi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wrapText="1" shrinkToFit="1"/>
    </xf>
    <xf numFmtId="0" fontId="5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/>
    <xf numFmtId="0" fontId="7" fillId="0" borderId="1" xfId="3" applyFont="1" applyFill="1" applyBorder="1" applyAlignment="1">
      <alignment horizontal="left" textRotation="90" wrapText="1"/>
    </xf>
    <xf numFmtId="49" fontId="13" fillId="0" borderId="1" xfId="1" applyNumberFormat="1" applyFont="1" applyFill="1" applyBorder="1" applyAlignment="1" applyProtection="1">
      <alignment horizontal="center" vertical="top" shrinkToFit="1"/>
    </xf>
    <xf numFmtId="49" fontId="12" fillId="0" borderId="1" xfId="1" applyNumberFormat="1" applyFont="1" applyFill="1" applyBorder="1" applyAlignment="1" applyProtection="1">
      <alignment horizontal="center" vertical="top" shrinkToFit="1"/>
    </xf>
    <xf numFmtId="1" fontId="12" fillId="0" borderId="1" xfId="1" applyNumberFormat="1" applyFont="1" applyFill="1" applyBorder="1" applyAlignment="1" applyProtection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left" textRotation="90" wrapText="1"/>
    </xf>
    <xf numFmtId="0" fontId="7" fillId="0" borderId="5" xfId="0" applyFont="1" applyBorder="1" applyAlignment="1">
      <alignment horizontal="left" textRotation="90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</cellXfs>
  <cellStyles count="4">
    <cellStyle name="Excel Built-in Normal" xfId="2"/>
    <cellStyle name="xl34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tabSelected="1" topLeftCell="B4" workbookViewId="0">
      <selection activeCell="G6" sqref="G6"/>
    </sheetView>
  </sheetViews>
  <sheetFormatPr defaultRowHeight="12.75" x14ac:dyDescent="0.2"/>
  <cols>
    <col min="1" max="1" width="3.7109375" hidden="1" customWidth="1"/>
    <col min="2" max="2" width="21.42578125" customWidth="1"/>
    <col min="3" max="3" width="45.42578125" style="2" customWidth="1"/>
    <col min="4" max="4" width="31.140625" style="2" customWidth="1"/>
    <col min="5" max="5" width="17.140625" style="2" customWidth="1"/>
    <col min="6" max="6" width="10.140625" style="2" customWidth="1"/>
    <col min="7" max="7" width="9.7109375" customWidth="1"/>
    <col min="8" max="8" width="11.140625" customWidth="1"/>
    <col min="9" max="9" width="10.5703125" customWidth="1"/>
    <col min="10" max="10" width="9.28515625" customWidth="1"/>
    <col min="11" max="11" width="7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ht="15.75" customHeight="1" x14ac:dyDescent="0.25">
      <c r="A1" s="1"/>
      <c r="B1" s="3"/>
      <c r="C1" s="3"/>
      <c r="D1" s="3"/>
      <c r="E1" s="3"/>
      <c r="F1" s="3"/>
      <c r="G1" s="3"/>
      <c r="H1" s="106" t="s">
        <v>81</v>
      </c>
      <c r="I1" s="106"/>
      <c r="J1" s="10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5.75" customHeight="1" x14ac:dyDescent="0.2">
      <c r="A2" s="1"/>
      <c r="B2" s="104" t="s">
        <v>90</v>
      </c>
      <c r="C2" s="104"/>
      <c r="D2" s="104"/>
      <c r="E2" s="104"/>
      <c r="F2" s="104"/>
      <c r="G2" s="104"/>
      <c r="H2" s="104"/>
      <c r="I2" s="104"/>
      <c r="J2" s="10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45.75" customHeight="1" x14ac:dyDescent="0.2">
      <c r="A3" s="1"/>
      <c r="B3" s="105"/>
      <c r="C3" s="105"/>
      <c r="D3" s="105"/>
      <c r="E3" s="105"/>
      <c r="F3" s="105"/>
      <c r="G3" s="105"/>
      <c r="H3" s="105"/>
      <c r="I3" s="105"/>
      <c r="J3" s="10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3" customHeight="1" x14ac:dyDescent="0.2">
      <c r="A4" s="1"/>
      <c r="B4" s="102"/>
      <c r="C4" s="103" t="s">
        <v>1</v>
      </c>
      <c r="D4" s="6" t="s">
        <v>2</v>
      </c>
      <c r="E4" s="80" t="s">
        <v>30</v>
      </c>
      <c r="F4" s="80"/>
      <c r="G4" s="80"/>
      <c r="H4" s="80"/>
      <c r="I4" s="80"/>
      <c r="J4" s="8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49.15" customHeight="1" x14ac:dyDescent="0.2">
      <c r="A5" s="1"/>
      <c r="B5" s="102"/>
      <c r="C5" s="103"/>
      <c r="D5" s="6" t="s">
        <v>64</v>
      </c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51.75" customHeight="1" x14ac:dyDescent="0.2">
      <c r="A6" s="1"/>
      <c r="B6" s="50" t="s">
        <v>5</v>
      </c>
      <c r="C6" s="50" t="s">
        <v>91</v>
      </c>
      <c r="D6" s="49" t="s">
        <v>22</v>
      </c>
      <c r="E6" s="47">
        <f>SUM(F6:J6)</f>
        <v>107101.2</v>
      </c>
      <c r="F6" s="47">
        <f>SUM(F7:F10)</f>
        <v>39492.5</v>
      </c>
      <c r="G6" s="47">
        <f t="shared" ref="G6:J6" si="0">SUM(G7:G10)</f>
        <v>49258.100000000006</v>
      </c>
      <c r="H6" s="47">
        <f t="shared" si="0"/>
        <v>6502.2000000000007</v>
      </c>
      <c r="I6" s="47">
        <f t="shared" si="0"/>
        <v>5924.2</v>
      </c>
      <c r="J6" s="47">
        <f t="shared" si="0"/>
        <v>5924.2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8.75" customHeight="1" x14ac:dyDescent="0.2">
      <c r="A7" s="1"/>
      <c r="B7" s="7"/>
      <c r="C7" s="6"/>
      <c r="D7" s="6" t="s">
        <v>18</v>
      </c>
      <c r="E7" s="45">
        <f t="shared" ref="E7:E33" si="1">SUM(F7:J7)</f>
        <v>0</v>
      </c>
      <c r="F7" s="45">
        <f>F12+F23+F33+F43</f>
        <v>0</v>
      </c>
      <c r="G7" s="45">
        <f t="shared" ref="G7:J7" si="2">G12+G23+G33+G43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7"/>
      <c r="C8" s="6"/>
      <c r="D8" s="6" t="s">
        <v>19</v>
      </c>
      <c r="E8" s="45">
        <f t="shared" si="1"/>
        <v>74059.200000000026</v>
      </c>
      <c r="F8" s="45">
        <f>F13+F24+F34+F44</f>
        <v>32706.2</v>
      </c>
      <c r="G8" s="45">
        <f t="shared" ref="G8:J8" si="3">G13+G24+G34+G44</f>
        <v>36312.700000000004</v>
      </c>
      <c r="H8" s="45">
        <f t="shared" si="3"/>
        <v>1680.1</v>
      </c>
      <c r="I8" s="45">
        <f t="shared" si="3"/>
        <v>1680.1</v>
      </c>
      <c r="J8" s="45">
        <f t="shared" si="3"/>
        <v>1680.1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7"/>
      <c r="C9" s="6"/>
      <c r="D9" s="6" t="s">
        <v>20</v>
      </c>
      <c r="E9" s="45">
        <f t="shared" si="1"/>
        <v>32141.999999999993</v>
      </c>
      <c r="F9" s="45">
        <f>F14+F25+F35+F45</f>
        <v>6606.2999999999993</v>
      </c>
      <c r="G9" s="45">
        <f>G14+G25+G35+G45</f>
        <v>12765.4</v>
      </c>
      <c r="H9" s="45">
        <f t="shared" ref="H9:J9" si="4">H14+H25+H35+H45</f>
        <v>4642.1000000000004</v>
      </c>
      <c r="I9" s="45">
        <f t="shared" si="4"/>
        <v>4064.1</v>
      </c>
      <c r="J9" s="45">
        <f t="shared" si="4"/>
        <v>4064.1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20.25" customHeight="1" x14ac:dyDescent="0.2">
      <c r="A10" s="1"/>
      <c r="B10" s="7"/>
      <c r="C10" s="6"/>
      <c r="D10" s="6" t="s">
        <v>21</v>
      </c>
      <c r="E10" s="45">
        <f t="shared" si="1"/>
        <v>900</v>
      </c>
      <c r="F10" s="45">
        <f>F15+F26+F36+F46</f>
        <v>180</v>
      </c>
      <c r="G10" s="45">
        <f t="shared" ref="G10:J10" si="5">G15+G26+G36+G46</f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23.25" customHeight="1" x14ac:dyDescent="0.2">
      <c r="A11" s="1"/>
      <c r="B11" s="4" t="s">
        <v>7</v>
      </c>
      <c r="C11" s="15" t="s">
        <v>10</v>
      </c>
      <c r="D11" s="5"/>
      <c r="E11" s="47">
        <f t="shared" si="1"/>
        <v>29159.1</v>
      </c>
      <c r="F11" s="47">
        <f>SUM(F12:F15)</f>
        <v>5067.2</v>
      </c>
      <c r="G11" s="47">
        <f t="shared" ref="G11:J11" si="6">SUM(G12:G15)</f>
        <v>11036.9</v>
      </c>
      <c r="H11" s="47">
        <f t="shared" si="6"/>
        <v>4737</v>
      </c>
      <c r="I11" s="47">
        <f t="shared" si="6"/>
        <v>4159</v>
      </c>
      <c r="J11" s="47">
        <f t="shared" si="6"/>
        <v>4159</v>
      </c>
    </row>
    <row r="12" spans="1:91" ht="17.25" customHeight="1" x14ac:dyDescent="0.2">
      <c r="A12" s="1"/>
      <c r="B12" s="13"/>
      <c r="C12" s="6"/>
      <c r="D12" s="6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</row>
    <row r="13" spans="1:91" ht="16.5" customHeight="1" x14ac:dyDescent="0.2">
      <c r="A13" s="1"/>
      <c r="B13" s="13"/>
      <c r="C13" s="6"/>
      <c r="D13" s="6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</row>
    <row r="14" spans="1:91" ht="18" customHeight="1" x14ac:dyDescent="0.2">
      <c r="A14" s="1"/>
      <c r="B14" s="13"/>
      <c r="C14" s="6"/>
      <c r="D14" s="6" t="s">
        <v>20</v>
      </c>
      <c r="E14" s="45">
        <f t="shared" si="1"/>
        <v>28259.1</v>
      </c>
      <c r="F14" s="45">
        <f>F19</f>
        <v>4887.2</v>
      </c>
      <c r="G14" s="45">
        <v>10856.9</v>
      </c>
      <c r="H14" s="45">
        <f t="shared" ref="G14:J14" si="9">H19</f>
        <v>4557</v>
      </c>
      <c r="I14" s="45">
        <f t="shared" si="9"/>
        <v>3979</v>
      </c>
      <c r="J14" s="45">
        <f t="shared" si="9"/>
        <v>3979</v>
      </c>
    </row>
    <row r="15" spans="1:91" ht="18.75" customHeight="1" x14ac:dyDescent="0.2">
      <c r="A15" s="1"/>
      <c r="B15" s="13"/>
      <c r="C15" s="6"/>
      <c r="D15" s="6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</row>
    <row r="16" spans="1:91" ht="66.75" customHeight="1" x14ac:dyDescent="0.2">
      <c r="A16" s="1"/>
      <c r="B16" s="13" t="s">
        <v>11</v>
      </c>
      <c r="C16" s="16" t="s">
        <v>73</v>
      </c>
      <c r="D16" s="6" t="s">
        <v>84</v>
      </c>
      <c r="E16" s="45">
        <f t="shared" si="1"/>
        <v>29159.1</v>
      </c>
      <c r="F16" s="45">
        <f>SUM(F17:F20)</f>
        <v>5067.2</v>
      </c>
      <c r="G16" s="45">
        <f t="shared" ref="G16:J16" si="11">SUM(G17:G20)</f>
        <v>11036.9</v>
      </c>
      <c r="H16" s="45">
        <f t="shared" si="11"/>
        <v>4737</v>
      </c>
      <c r="I16" s="45">
        <f t="shared" si="11"/>
        <v>4159</v>
      </c>
      <c r="J16" s="45">
        <f t="shared" si="11"/>
        <v>4159</v>
      </c>
    </row>
    <row r="17" spans="1:10" ht="21" customHeight="1" x14ac:dyDescent="0.2">
      <c r="A17" s="1"/>
      <c r="B17" s="13"/>
      <c r="C17" s="6"/>
      <c r="D17" s="6" t="s">
        <v>18</v>
      </c>
      <c r="E17" s="45">
        <f t="shared" si="1"/>
        <v>0</v>
      </c>
      <c r="F17" s="45"/>
      <c r="G17" s="45"/>
      <c r="H17" s="45"/>
      <c r="I17" s="45"/>
      <c r="J17" s="45"/>
    </row>
    <row r="18" spans="1:10" ht="21" customHeight="1" x14ac:dyDescent="0.2">
      <c r="A18" s="1"/>
      <c r="B18" s="13"/>
      <c r="C18" s="6"/>
      <c r="D18" s="6" t="s">
        <v>19</v>
      </c>
      <c r="E18" s="45">
        <f t="shared" si="1"/>
        <v>0</v>
      </c>
      <c r="F18" s="45"/>
      <c r="G18" s="45"/>
      <c r="H18" s="45"/>
      <c r="I18" s="45"/>
      <c r="J18" s="45"/>
    </row>
    <row r="19" spans="1:10" ht="21" customHeight="1" x14ac:dyDescent="0.2">
      <c r="A19" s="1"/>
      <c r="B19" s="13"/>
      <c r="C19" s="6"/>
      <c r="D19" s="6" t="s">
        <v>20</v>
      </c>
      <c r="E19" s="45">
        <f t="shared" si="1"/>
        <v>28259.1</v>
      </c>
      <c r="F19" s="45">
        <v>4887.2</v>
      </c>
      <c r="G19" s="45">
        <v>10856.9</v>
      </c>
      <c r="H19" s="45">
        <v>4557</v>
      </c>
      <c r="I19" s="45">
        <v>3979</v>
      </c>
      <c r="J19" s="45">
        <v>3979</v>
      </c>
    </row>
    <row r="20" spans="1:10" ht="33.6" customHeight="1" x14ac:dyDescent="0.2">
      <c r="A20" s="1"/>
      <c r="B20" s="13"/>
      <c r="C20" s="6"/>
      <c r="D20" s="6" t="s">
        <v>66</v>
      </c>
      <c r="E20" s="45">
        <f t="shared" si="1"/>
        <v>900</v>
      </c>
      <c r="F20" s="45">
        <f>SUM(F21:F21)</f>
        <v>180</v>
      </c>
      <c r="G20" s="45">
        <f>SUM(G21:G21)</f>
        <v>180</v>
      </c>
      <c r="H20" s="45">
        <f>SUM(H21:H21)</f>
        <v>180</v>
      </c>
      <c r="I20" s="45">
        <f>SUM(I21:I21)</f>
        <v>180</v>
      </c>
      <c r="J20" s="45">
        <f>SUM(J21:J21)</f>
        <v>180</v>
      </c>
    </row>
    <row r="21" spans="1:10" ht="19.5" customHeight="1" x14ac:dyDescent="0.2">
      <c r="A21" s="1"/>
      <c r="B21" s="13"/>
      <c r="C21" s="6"/>
      <c r="D21" s="6" t="s">
        <v>65</v>
      </c>
      <c r="E21" s="45">
        <f t="shared" si="1"/>
        <v>900</v>
      </c>
      <c r="F21" s="45">
        <v>180</v>
      </c>
      <c r="G21" s="45">
        <v>180</v>
      </c>
      <c r="H21" s="45">
        <v>180</v>
      </c>
      <c r="I21" s="45">
        <v>180</v>
      </c>
      <c r="J21" s="45">
        <v>180</v>
      </c>
    </row>
    <row r="22" spans="1:10" ht="70.900000000000006" customHeight="1" x14ac:dyDescent="0.2">
      <c r="A22" s="1"/>
      <c r="B22" s="40" t="s">
        <v>9</v>
      </c>
      <c r="C22" s="40" t="s">
        <v>85</v>
      </c>
      <c r="D22" s="6"/>
      <c r="E22" s="47">
        <f t="shared" si="1"/>
        <v>69170.899999999994</v>
      </c>
      <c r="F22" s="47">
        <f>SUM(F23:F26)</f>
        <v>32711.1</v>
      </c>
      <c r="G22" s="47">
        <f t="shared" ref="G22:J22" si="12">SUM(G23:G26)</f>
        <v>36459.800000000003</v>
      </c>
      <c r="H22" s="47">
        <f t="shared" si="12"/>
        <v>0</v>
      </c>
      <c r="I22" s="47">
        <f t="shared" si="12"/>
        <v>0</v>
      </c>
      <c r="J22" s="47">
        <f t="shared" si="12"/>
        <v>0</v>
      </c>
    </row>
    <row r="23" spans="1:10" ht="24" customHeight="1" x14ac:dyDescent="0.2">
      <c r="A23" s="1"/>
      <c r="B23" s="40"/>
      <c r="C23" s="40"/>
      <c r="D23" s="48" t="s">
        <v>18</v>
      </c>
      <c r="E23" s="45">
        <f t="shared" si="1"/>
        <v>0</v>
      </c>
      <c r="F23" s="45">
        <f t="shared" ref="F23" si="13">SUM(G23:K23)</f>
        <v>0</v>
      </c>
      <c r="G23" s="45">
        <f t="shared" ref="G23" si="14">SUM(H23:L23)</f>
        <v>0</v>
      </c>
      <c r="H23" s="45">
        <f t="shared" ref="H23" si="15">SUM(I23:M23)</f>
        <v>0</v>
      </c>
      <c r="I23" s="45">
        <f t="shared" ref="I23" si="16">SUM(J23:N23)</f>
        <v>0</v>
      </c>
      <c r="J23" s="45">
        <f t="shared" ref="J23" si="17">SUM(K23:O23)</f>
        <v>0</v>
      </c>
    </row>
    <row r="24" spans="1:10" ht="22.5" customHeight="1" x14ac:dyDescent="0.2">
      <c r="A24" s="1"/>
      <c r="B24" s="40"/>
      <c r="C24" s="40"/>
      <c r="D24" s="48" t="s">
        <v>19</v>
      </c>
      <c r="E24" s="45">
        <f t="shared" si="1"/>
        <v>65712.3</v>
      </c>
      <c r="F24" s="45">
        <f>F29</f>
        <v>31075.5</v>
      </c>
      <c r="G24" s="45">
        <f t="shared" ref="G24:J24" si="18">G29</f>
        <v>34636.800000000003</v>
      </c>
      <c r="H24" s="45">
        <f t="shared" si="18"/>
        <v>0</v>
      </c>
      <c r="I24" s="45">
        <f t="shared" si="18"/>
        <v>0</v>
      </c>
      <c r="J24" s="45">
        <f t="shared" si="18"/>
        <v>0</v>
      </c>
    </row>
    <row r="25" spans="1:10" ht="21.75" customHeight="1" x14ac:dyDescent="0.2">
      <c r="A25" s="1"/>
      <c r="B25" s="40"/>
      <c r="C25" s="40"/>
      <c r="D25" s="48" t="s">
        <v>20</v>
      </c>
      <c r="E25" s="45">
        <f t="shared" si="1"/>
        <v>3458.6</v>
      </c>
      <c r="F25" s="45">
        <v>1635.6</v>
      </c>
      <c r="G25" s="45">
        <f t="shared" ref="G25:J25" si="19">G30</f>
        <v>1823</v>
      </c>
      <c r="H25" s="45">
        <f t="shared" si="19"/>
        <v>0</v>
      </c>
      <c r="I25" s="45">
        <f t="shared" si="19"/>
        <v>0</v>
      </c>
      <c r="J25" s="45">
        <f t="shared" si="19"/>
        <v>0</v>
      </c>
    </row>
    <row r="26" spans="1:10" ht="20.25" customHeight="1" x14ac:dyDescent="0.2">
      <c r="A26" s="1"/>
      <c r="B26" s="40"/>
      <c r="C26" s="40"/>
      <c r="D26" s="48" t="s">
        <v>28</v>
      </c>
      <c r="E26" s="45">
        <f t="shared" si="1"/>
        <v>0</v>
      </c>
      <c r="F26" s="45">
        <f>F31</f>
        <v>0</v>
      </c>
      <c r="G26" s="45">
        <f t="shared" ref="G26:J26" si="20">G31</f>
        <v>0</v>
      </c>
      <c r="H26" s="45">
        <f t="shared" si="20"/>
        <v>0</v>
      </c>
      <c r="I26" s="45">
        <f t="shared" si="20"/>
        <v>0</v>
      </c>
      <c r="J26" s="45">
        <f t="shared" si="20"/>
        <v>0</v>
      </c>
    </row>
    <row r="27" spans="1:10" ht="113.25" customHeight="1" x14ac:dyDescent="0.2">
      <c r="A27" s="1"/>
      <c r="B27" s="23" t="s">
        <v>8</v>
      </c>
      <c r="C27" s="23" t="s">
        <v>74</v>
      </c>
      <c r="D27" s="39" t="s">
        <v>15</v>
      </c>
      <c r="E27" s="45">
        <f t="shared" si="1"/>
        <v>69170.899999999994</v>
      </c>
      <c r="F27" s="45">
        <f>SUM(F28:F31)</f>
        <v>32711.1</v>
      </c>
      <c r="G27" s="45">
        <f t="shared" ref="G27:J27" si="21">SUM(G28:G31)</f>
        <v>36459.800000000003</v>
      </c>
      <c r="H27" s="45">
        <f t="shared" si="21"/>
        <v>0</v>
      </c>
      <c r="I27" s="45">
        <f t="shared" si="21"/>
        <v>0</v>
      </c>
      <c r="J27" s="45">
        <f t="shared" si="21"/>
        <v>0</v>
      </c>
    </row>
    <row r="28" spans="1:10" ht="21.75" customHeight="1" x14ac:dyDescent="0.2">
      <c r="A28" s="1"/>
      <c r="B28" s="13"/>
      <c r="C28" s="6"/>
      <c r="D28" s="48" t="s">
        <v>18</v>
      </c>
      <c r="E28" s="45">
        <f t="shared" si="1"/>
        <v>0</v>
      </c>
      <c r="F28" s="45"/>
      <c r="G28" s="45"/>
      <c r="H28" s="45"/>
      <c r="I28" s="45"/>
      <c r="J28" s="45"/>
    </row>
    <row r="29" spans="1:10" ht="21.75" customHeight="1" x14ac:dyDescent="0.2">
      <c r="A29" s="1"/>
      <c r="B29" s="13"/>
      <c r="C29" s="6"/>
      <c r="D29" s="48" t="s">
        <v>19</v>
      </c>
      <c r="E29" s="45">
        <f t="shared" si="1"/>
        <v>65712.3</v>
      </c>
      <c r="F29" s="45">
        <v>31075.5</v>
      </c>
      <c r="G29" s="45">
        <v>34636.800000000003</v>
      </c>
      <c r="H29" s="45"/>
      <c r="I29" s="45"/>
      <c r="J29" s="45"/>
    </row>
    <row r="30" spans="1:10" ht="21.75" customHeight="1" x14ac:dyDescent="0.2">
      <c r="A30" s="1"/>
      <c r="B30" s="13"/>
      <c r="C30" s="6"/>
      <c r="D30" s="48" t="s">
        <v>20</v>
      </c>
      <c r="E30" s="45">
        <f t="shared" si="1"/>
        <v>3458.6</v>
      </c>
      <c r="F30" s="45">
        <v>1635.6</v>
      </c>
      <c r="G30" s="45">
        <v>1823</v>
      </c>
      <c r="H30" s="45"/>
      <c r="I30" s="45"/>
      <c r="J30" s="45"/>
    </row>
    <row r="31" spans="1:10" ht="21.75" customHeight="1" x14ac:dyDescent="0.2">
      <c r="A31" s="1"/>
      <c r="B31" s="13"/>
      <c r="C31" s="6"/>
      <c r="D31" s="48" t="s">
        <v>28</v>
      </c>
      <c r="E31" s="45">
        <f t="shared" si="1"/>
        <v>0</v>
      </c>
      <c r="F31" s="45"/>
      <c r="G31" s="45"/>
      <c r="H31" s="45"/>
      <c r="I31" s="45"/>
      <c r="J31" s="45"/>
    </row>
    <row r="32" spans="1:10" ht="36" customHeight="1" x14ac:dyDescent="0.2">
      <c r="A32" s="1"/>
      <c r="B32" s="41" t="s">
        <v>12</v>
      </c>
      <c r="C32" s="40" t="s">
        <v>54</v>
      </c>
      <c r="D32" s="40"/>
      <c r="E32" s="47">
        <f t="shared" si="1"/>
        <v>0</v>
      </c>
      <c r="F32" s="47">
        <f>SUM(F33:F36)</f>
        <v>0</v>
      </c>
      <c r="G32" s="47">
        <f t="shared" ref="G32:J32" si="22">SUM(G33:G36)</f>
        <v>0</v>
      </c>
      <c r="H32" s="47">
        <f t="shared" si="22"/>
        <v>0</v>
      </c>
      <c r="I32" s="47">
        <f t="shared" si="22"/>
        <v>0</v>
      </c>
      <c r="J32" s="47">
        <f t="shared" si="22"/>
        <v>0</v>
      </c>
    </row>
    <row r="33" spans="1:10" ht="22.5" customHeight="1" x14ac:dyDescent="0.2">
      <c r="A33" s="1"/>
      <c r="B33" s="41"/>
      <c r="C33" s="40"/>
      <c r="D33" s="48" t="s">
        <v>18</v>
      </c>
      <c r="E33" s="45">
        <f t="shared" si="1"/>
        <v>0</v>
      </c>
      <c r="F33" s="45">
        <f>F38</f>
        <v>0</v>
      </c>
      <c r="G33" s="45">
        <f t="shared" ref="G33:J33" si="23">G38</f>
        <v>0</v>
      </c>
      <c r="H33" s="45">
        <f t="shared" si="23"/>
        <v>0</v>
      </c>
      <c r="I33" s="45">
        <f t="shared" si="23"/>
        <v>0</v>
      </c>
      <c r="J33" s="45">
        <f t="shared" si="23"/>
        <v>0</v>
      </c>
    </row>
    <row r="34" spans="1:10" ht="21" customHeight="1" x14ac:dyDescent="0.2">
      <c r="A34" s="1"/>
      <c r="B34" s="41"/>
      <c r="C34" s="40"/>
      <c r="D34" s="48" t="s">
        <v>19</v>
      </c>
      <c r="E34" s="45">
        <f t="shared" ref="E34:E61" si="24">SUM(F34:J34)</f>
        <v>0</v>
      </c>
      <c r="F34" s="45">
        <f>F39</f>
        <v>0</v>
      </c>
      <c r="G34" s="45">
        <f t="shared" ref="G34:J34" si="25">G39</f>
        <v>0</v>
      </c>
      <c r="H34" s="45">
        <f t="shared" si="25"/>
        <v>0</v>
      </c>
      <c r="I34" s="45">
        <f t="shared" si="25"/>
        <v>0</v>
      </c>
      <c r="J34" s="45">
        <f t="shared" si="25"/>
        <v>0</v>
      </c>
    </row>
    <row r="35" spans="1:10" ht="19.5" customHeight="1" x14ac:dyDescent="0.2">
      <c r="A35" s="1"/>
      <c r="B35" s="41"/>
      <c r="C35" s="40"/>
      <c r="D35" s="48" t="s">
        <v>20</v>
      </c>
      <c r="E35" s="45">
        <f t="shared" si="24"/>
        <v>0</v>
      </c>
      <c r="F35" s="45">
        <f>F40</f>
        <v>0</v>
      </c>
      <c r="G35" s="45">
        <f t="shared" ref="G35:J35" si="26">G40</f>
        <v>0</v>
      </c>
      <c r="H35" s="45">
        <f t="shared" si="26"/>
        <v>0</v>
      </c>
      <c r="I35" s="45">
        <f t="shared" si="26"/>
        <v>0</v>
      </c>
      <c r="J35" s="45">
        <f t="shared" si="26"/>
        <v>0</v>
      </c>
    </row>
    <row r="36" spans="1:10" ht="21" customHeight="1" x14ac:dyDescent="0.2">
      <c r="A36" s="1"/>
      <c r="B36" s="41"/>
      <c r="C36" s="40"/>
      <c r="D36" s="48" t="s">
        <v>28</v>
      </c>
      <c r="E36" s="45">
        <f t="shared" si="24"/>
        <v>0</v>
      </c>
      <c r="F36" s="45">
        <f>F41</f>
        <v>0</v>
      </c>
      <c r="G36" s="45">
        <f t="shared" ref="G36:J36" si="27">G41</f>
        <v>0</v>
      </c>
      <c r="H36" s="45">
        <f t="shared" si="27"/>
        <v>0</v>
      </c>
      <c r="I36" s="45">
        <f t="shared" si="27"/>
        <v>0</v>
      </c>
      <c r="J36" s="45">
        <f t="shared" si="27"/>
        <v>0</v>
      </c>
    </row>
    <row r="37" spans="1:10" ht="33" customHeight="1" x14ac:dyDescent="0.25">
      <c r="A37" s="1"/>
      <c r="B37" s="22" t="s">
        <v>11</v>
      </c>
      <c r="C37" s="51" t="s">
        <v>75</v>
      </c>
      <c r="D37" s="39" t="s">
        <v>89</v>
      </c>
      <c r="E37" s="45">
        <f t="shared" si="24"/>
        <v>0</v>
      </c>
      <c r="F37" s="45">
        <f>SUM(F38:F41)</f>
        <v>0</v>
      </c>
      <c r="G37" s="45">
        <f t="shared" ref="G37:J37" si="28">SUM(G38:G41)</f>
        <v>0</v>
      </c>
      <c r="H37" s="45">
        <f t="shared" si="28"/>
        <v>0</v>
      </c>
      <c r="I37" s="45">
        <f t="shared" si="28"/>
        <v>0</v>
      </c>
      <c r="J37" s="45">
        <f t="shared" si="28"/>
        <v>0</v>
      </c>
    </row>
    <row r="38" spans="1:10" ht="21.75" customHeight="1" x14ac:dyDescent="0.2">
      <c r="A38" s="1"/>
      <c r="B38" s="13"/>
      <c r="C38" s="48"/>
      <c r="D38" s="48" t="s">
        <v>18</v>
      </c>
      <c r="E38" s="45">
        <f t="shared" si="24"/>
        <v>0</v>
      </c>
      <c r="F38" s="45"/>
      <c r="G38" s="45"/>
      <c r="H38" s="45"/>
      <c r="I38" s="45"/>
      <c r="J38" s="45"/>
    </row>
    <row r="39" spans="1:10" ht="21.75" customHeight="1" x14ac:dyDescent="0.2">
      <c r="A39" s="1"/>
      <c r="B39" s="13"/>
      <c r="C39" s="48"/>
      <c r="D39" s="48" t="s">
        <v>19</v>
      </c>
      <c r="E39" s="45">
        <f t="shared" si="24"/>
        <v>0</v>
      </c>
      <c r="F39" s="45"/>
      <c r="G39" s="45"/>
      <c r="H39" s="45"/>
      <c r="I39" s="45"/>
      <c r="J39" s="45"/>
    </row>
    <row r="40" spans="1:10" ht="21.75" customHeight="1" x14ac:dyDescent="0.2">
      <c r="A40" s="1"/>
      <c r="B40" s="13"/>
      <c r="C40" s="48"/>
      <c r="D40" s="48" t="s">
        <v>20</v>
      </c>
      <c r="E40" s="45">
        <f t="shared" si="24"/>
        <v>0</v>
      </c>
      <c r="F40" s="45"/>
      <c r="G40" s="45"/>
      <c r="H40" s="45"/>
      <c r="I40" s="45"/>
      <c r="J40" s="45"/>
    </row>
    <row r="41" spans="1:10" ht="21.75" customHeight="1" x14ac:dyDescent="0.2">
      <c r="A41" s="1"/>
      <c r="B41" s="13"/>
      <c r="C41" s="48"/>
      <c r="D41" s="48" t="s">
        <v>28</v>
      </c>
      <c r="E41" s="45">
        <f t="shared" si="24"/>
        <v>0</v>
      </c>
      <c r="F41" s="45"/>
      <c r="G41" s="45"/>
      <c r="H41" s="45"/>
      <c r="I41" s="45"/>
      <c r="J41" s="45"/>
    </row>
    <row r="42" spans="1:10" ht="31.5" x14ac:dyDescent="0.2">
      <c r="A42" s="1"/>
      <c r="B42" s="40" t="s">
        <v>13</v>
      </c>
      <c r="C42" s="40" t="s">
        <v>14</v>
      </c>
      <c r="D42" s="40"/>
      <c r="E42" s="47">
        <f t="shared" si="24"/>
        <v>8771.2000000000007</v>
      </c>
      <c r="F42" s="47">
        <f>SUM(F43:F46)</f>
        <v>1714.2</v>
      </c>
      <c r="G42" s="47">
        <f t="shared" ref="G42:J42" si="29">SUM(G43:G46)</f>
        <v>1761.4</v>
      </c>
      <c r="H42" s="47">
        <f t="shared" si="29"/>
        <v>1765.1999999999998</v>
      </c>
      <c r="I42" s="47">
        <f t="shared" si="29"/>
        <v>1765.1999999999998</v>
      </c>
      <c r="J42" s="47">
        <f t="shared" si="29"/>
        <v>1765.1999999999998</v>
      </c>
    </row>
    <row r="43" spans="1:10" ht="15.75" x14ac:dyDescent="0.2">
      <c r="A43" s="1"/>
      <c r="B43" s="40"/>
      <c r="C43" s="40"/>
      <c r="D43" s="48" t="s">
        <v>18</v>
      </c>
      <c r="E43" s="45">
        <f t="shared" si="24"/>
        <v>0</v>
      </c>
      <c r="F43" s="45">
        <f>F48+F53+F58</f>
        <v>0</v>
      </c>
      <c r="G43" s="45">
        <f t="shared" ref="G43:J43" si="30">G48+G53+G58</f>
        <v>0</v>
      </c>
      <c r="H43" s="45">
        <f t="shared" si="30"/>
        <v>0</v>
      </c>
      <c r="I43" s="45">
        <f t="shared" si="30"/>
        <v>0</v>
      </c>
      <c r="J43" s="45">
        <f t="shared" si="30"/>
        <v>0</v>
      </c>
    </row>
    <row r="44" spans="1:10" ht="15.75" x14ac:dyDescent="0.2">
      <c r="A44" s="1"/>
      <c r="B44" s="40"/>
      <c r="C44" s="40"/>
      <c r="D44" s="48" t="s">
        <v>19</v>
      </c>
      <c r="E44" s="45">
        <f t="shared" si="24"/>
        <v>8346.9000000000015</v>
      </c>
      <c r="F44" s="45">
        <f>F49+F54+F59</f>
        <v>1630.7</v>
      </c>
      <c r="G44" s="45">
        <f t="shared" ref="G44:J44" si="31">G49+G54+G59</f>
        <v>1675.9</v>
      </c>
      <c r="H44" s="45">
        <f t="shared" si="31"/>
        <v>1680.1</v>
      </c>
      <c r="I44" s="45">
        <f t="shared" si="31"/>
        <v>1680.1</v>
      </c>
      <c r="J44" s="45">
        <f t="shared" si="31"/>
        <v>1680.1</v>
      </c>
    </row>
    <row r="45" spans="1:10" ht="15.75" x14ac:dyDescent="0.2">
      <c r="A45" s="1"/>
      <c r="B45" s="40"/>
      <c r="C45" s="40"/>
      <c r="D45" s="48" t="s">
        <v>20</v>
      </c>
      <c r="E45" s="45">
        <f t="shared" si="24"/>
        <v>424.29999999999995</v>
      </c>
      <c r="F45" s="45">
        <f>F50+F55+F60</f>
        <v>83.5</v>
      </c>
      <c r="G45" s="45">
        <v>85.5</v>
      </c>
      <c r="H45" s="45">
        <v>85.1</v>
      </c>
      <c r="I45" s="45">
        <v>85.1</v>
      </c>
      <c r="J45" s="45">
        <v>85.1</v>
      </c>
    </row>
    <row r="46" spans="1:10" ht="15.75" x14ac:dyDescent="0.2">
      <c r="A46" s="1"/>
      <c r="B46" s="40"/>
      <c r="C46" s="40"/>
      <c r="D46" s="48" t="s">
        <v>21</v>
      </c>
      <c r="E46" s="45">
        <f t="shared" si="24"/>
        <v>0</v>
      </c>
      <c r="F46" s="45">
        <f>F51+F56+F61</f>
        <v>0</v>
      </c>
      <c r="G46" s="45">
        <f t="shared" ref="G46:J46" si="32">G51+G56+G61</f>
        <v>0</v>
      </c>
      <c r="H46" s="45">
        <f t="shared" si="32"/>
        <v>0</v>
      </c>
      <c r="I46" s="45">
        <f t="shared" si="32"/>
        <v>0</v>
      </c>
      <c r="J46" s="45">
        <f t="shared" si="32"/>
        <v>0</v>
      </c>
    </row>
    <row r="47" spans="1:10" ht="22.9" customHeight="1" x14ac:dyDescent="0.2">
      <c r="A47" s="1"/>
      <c r="B47" s="13" t="s">
        <v>11</v>
      </c>
      <c r="C47" s="16" t="s">
        <v>86</v>
      </c>
      <c r="D47" s="48" t="s">
        <v>16</v>
      </c>
      <c r="E47" s="45">
        <f t="shared" si="24"/>
        <v>8048.4000000000005</v>
      </c>
      <c r="F47" s="45">
        <f>SUM(F48:F51)</f>
        <v>1577.8</v>
      </c>
      <c r="G47" s="45">
        <f t="shared" ref="G47:J47" si="33">SUM(G48:G51)</f>
        <v>1623.2</v>
      </c>
      <c r="H47" s="45">
        <f t="shared" si="33"/>
        <v>1615.8</v>
      </c>
      <c r="I47" s="45">
        <f t="shared" si="33"/>
        <v>1615.8</v>
      </c>
      <c r="J47" s="45">
        <f t="shared" si="33"/>
        <v>1615.8</v>
      </c>
    </row>
    <row r="48" spans="1:10" ht="17.25" customHeight="1" x14ac:dyDescent="0.2">
      <c r="A48" s="1"/>
      <c r="B48" s="13"/>
      <c r="C48" s="6"/>
      <c r="D48" s="6" t="s">
        <v>18</v>
      </c>
      <c r="E48" s="45">
        <f t="shared" si="24"/>
        <v>0</v>
      </c>
      <c r="F48" s="45"/>
      <c r="G48" s="45"/>
      <c r="H48" s="45"/>
      <c r="I48" s="45"/>
      <c r="J48" s="45"/>
    </row>
    <row r="49" spans="1:10" ht="18.75" customHeight="1" x14ac:dyDescent="0.2">
      <c r="A49" s="1"/>
      <c r="B49" s="13"/>
      <c r="C49" s="6"/>
      <c r="D49" s="6" t="s">
        <v>19</v>
      </c>
      <c r="E49" s="45">
        <f t="shared" si="24"/>
        <v>8048.4000000000005</v>
      </c>
      <c r="F49" s="45">
        <v>1577.8</v>
      </c>
      <c r="G49" s="45">
        <v>1623.2</v>
      </c>
      <c r="H49" s="45">
        <v>1615.8</v>
      </c>
      <c r="I49" s="45">
        <v>1615.8</v>
      </c>
      <c r="J49" s="45">
        <v>1615.8</v>
      </c>
    </row>
    <row r="50" spans="1:10" ht="18.75" customHeight="1" x14ac:dyDescent="0.2">
      <c r="A50" s="1"/>
      <c r="B50" s="13"/>
      <c r="C50" s="6"/>
      <c r="D50" s="6" t="s">
        <v>20</v>
      </c>
      <c r="E50" s="45">
        <f t="shared" si="24"/>
        <v>0</v>
      </c>
      <c r="F50" s="45"/>
      <c r="G50" s="45"/>
      <c r="H50" s="45"/>
      <c r="I50" s="45"/>
      <c r="J50" s="45"/>
    </row>
    <row r="51" spans="1:10" ht="18.75" customHeight="1" x14ac:dyDescent="0.2">
      <c r="A51" s="1"/>
      <c r="B51" s="13"/>
      <c r="C51" s="6"/>
      <c r="D51" s="6" t="s">
        <v>21</v>
      </c>
      <c r="E51" s="45">
        <f t="shared" si="24"/>
        <v>0</v>
      </c>
      <c r="F51" s="45"/>
      <c r="G51" s="45"/>
      <c r="H51" s="45"/>
      <c r="I51" s="45"/>
      <c r="J51" s="45"/>
    </row>
    <row r="52" spans="1:10" ht="126.75" customHeight="1" x14ac:dyDescent="0.2">
      <c r="A52" s="1"/>
      <c r="B52" s="13" t="s">
        <v>11</v>
      </c>
      <c r="C52" s="7" t="s">
        <v>87</v>
      </c>
      <c r="D52" s="6" t="s">
        <v>16</v>
      </c>
      <c r="E52" s="45">
        <f t="shared" si="24"/>
        <v>298.5</v>
      </c>
      <c r="F52" s="45">
        <f>SUM(F53:F55)</f>
        <v>52.9</v>
      </c>
      <c r="G52" s="45">
        <f t="shared" ref="G52:J52" si="34">SUM(G53:G55)</f>
        <v>52.7</v>
      </c>
      <c r="H52" s="45">
        <f t="shared" si="34"/>
        <v>64.3</v>
      </c>
      <c r="I52" s="45">
        <f t="shared" si="34"/>
        <v>64.3</v>
      </c>
      <c r="J52" s="45">
        <f t="shared" si="34"/>
        <v>64.3</v>
      </c>
    </row>
    <row r="53" spans="1:10" ht="17.25" customHeight="1" x14ac:dyDescent="0.2">
      <c r="A53" s="1"/>
      <c r="B53" s="13"/>
      <c r="C53" s="6"/>
      <c r="D53" s="6" t="s">
        <v>18</v>
      </c>
      <c r="E53" s="45">
        <f t="shared" si="24"/>
        <v>0</v>
      </c>
      <c r="F53" s="45"/>
      <c r="G53" s="45"/>
      <c r="H53" s="45"/>
      <c r="I53" s="45"/>
      <c r="J53" s="45"/>
    </row>
    <row r="54" spans="1:10" ht="16.5" customHeight="1" x14ac:dyDescent="0.2">
      <c r="A54" s="1"/>
      <c r="B54" s="13"/>
      <c r="C54" s="6"/>
      <c r="D54" s="6" t="s">
        <v>19</v>
      </c>
      <c r="E54" s="45">
        <f t="shared" si="24"/>
        <v>298.5</v>
      </c>
      <c r="F54" s="45">
        <v>52.9</v>
      </c>
      <c r="G54" s="45">
        <v>52.7</v>
      </c>
      <c r="H54" s="45">
        <v>64.3</v>
      </c>
      <c r="I54" s="45">
        <v>64.3</v>
      </c>
      <c r="J54" s="45">
        <v>64.3</v>
      </c>
    </row>
    <row r="55" spans="1:10" ht="17.25" customHeight="1" x14ac:dyDescent="0.2">
      <c r="A55" s="1"/>
      <c r="B55" s="13"/>
      <c r="C55" s="6"/>
      <c r="D55" s="6" t="s">
        <v>20</v>
      </c>
      <c r="E55" s="45">
        <f t="shared" si="24"/>
        <v>0</v>
      </c>
      <c r="F55" s="45"/>
      <c r="G55" s="45"/>
      <c r="H55" s="45"/>
      <c r="I55" s="45"/>
      <c r="J55" s="45"/>
    </row>
    <row r="56" spans="1:10" ht="16.5" customHeight="1" x14ac:dyDescent="0.2">
      <c r="A56" s="1"/>
      <c r="B56" s="13"/>
      <c r="C56" s="6"/>
      <c r="D56" s="6" t="s">
        <v>21</v>
      </c>
      <c r="E56" s="45">
        <f t="shared" si="24"/>
        <v>0</v>
      </c>
      <c r="F56" s="45"/>
      <c r="G56" s="45"/>
      <c r="H56" s="45"/>
      <c r="I56" s="45"/>
      <c r="J56" s="45"/>
    </row>
    <row r="57" spans="1:10" ht="63.75" customHeight="1" x14ac:dyDescent="0.2">
      <c r="A57" s="1"/>
      <c r="B57" s="13" t="s">
        <v>11</v>
      </c>
      <c r="C57" s="13" t="s">
        <v>88</v>
      </c>
      <c r="D57" s="6" t="s">
        <v>84</v>
      </c>
      <c r="E57" s="45">
        <f t="shared" si="24"/>
        <v>424.29999999999995</v>
      </c>
      <c r="F57" s="45">
        <f>SUM(F58:F61)</f>
        <v>83.5</v>
      </c>
      <c r="G57" s="45">
        <f t="shared" ref="G57:J57" si="35">SUM(G58:G61)</f>
        <v>85.5</v>
      </c>
      <c r="H57" s="45">
        <f t="shared" si="35"/>
        <v>85.1</v>
      </c>
      <c r="I57" s="45">
        <f t="shared" si="35"/>
        <v>85.1</v>
      </c>
      <c r="J57" s="45">
        <f t="shared" si="35"/>
        <v>85.1</v>
      </c>
    </row>
    <row r="58" spans="1:10" ht="15.75" x14ac:dyDescent="0.2">
      <c r="A58" s="1"/>
      <c r="B58" s="13"/>
      <c r="C58" s="13"/>
      <c r="D58" s="6" t="s">
        <v>18</v>
      </c>
      <c r="E58" s="45">
        <f t="shared" si="24"/>
        <v>0</v>
      </c>
      <c r="F58" s="45"/>
      <c r="G58" s="45"/>
      <c r="H58" s="45"/>
      <c r="I58" s="45"/>
      <c r="J58" s="45"/>
    </row>
    <row r="59" spans="1:10" ht="15.75" x14ac:dyDescent="0.2">
      <c r="A59" s="1"/>
      <c r="B59" s="13"/>
      <c r="C59" s="13"/>
      <c r="D59" s="6" t="s">
        <v>19</v>
      </c>
      <c r="E59" s="45">
        <f t="shared" si="24"/>
        <v>0</v>
      </c>
      <c r="F59" s="45"/>
      <c r="G59" s="45"/>
      <c r="H59" s="45"/>
      <c r="I59" s="45"/>
      <c r="J59" s="45"/>
    </row>
    <row r="60" spans="1:10" ht="15.75" x14ac:dyDescent="0.2">
      <c r="A60" s="1"/>
      <c r="B60" s="13"/>
      <c r="C60" s="13"/>
      <c r="D60" s="6" t="s">
        <v>20</v>
      </c>
      <c r="E60" s="45">
        <f t="shared" si="24"/>
        <v>424.29999999999995</v>
      </c>
      <c r="F60" s="45">
        <v>83.5</v>
      </c>
      <c r="G60" s="45">
        <v>85.5</v>
      </c>
      <c r="H60" s="45">
        <v>85.1</v>
      </c>
      <c r="I60" s="45">
        <v>85.1</v>
      </c>
      <c r="J60" s="45">
        <v>85.1</v>
      </c>
    </row>
    <row r="61" spans="1:10" ht="15.75" x14ac:dyDescent="0.2">
      <c r="A61" s="1"/>
      <c r="B61" s="13"/>
      <c r="C61" s="13"/>
      <c r="D61" s="6" t="s">
        <v>21</v>
      </c>
      <c r="E61" s="45">
        <f t="shared" si="24"/>
        <v>0</v>
      </c>
      <c r="F61" s="46"/>
      <c r="G61" s="46"/>
      <c r="H61" s="46"/>
      <c r="I61" s="46"/>
      <c r="J61" s="46"/>
    </row>
    <row r="62" spans="1:10" x14ac:dyDescent="0.2">
      <c r="B62" s="43"/>
      <c r="C62" s="44"/>
      <c r="D62" s="44"/>
      <c r="E62" s="44"/>
      <c r="F62" s="44"/>
      <c r="G62" s="43"/>
      <c r="H62" s="43"/>
      <c r="I62" s="43"/>
      <c r="J62" s="43"/>
    </row>
    <row r="63" spans="1:10" x14ac:dyDescent="0.2">
      <c r="B63" s="43"/>
      <c r="C63" s="44"/>
      <c r="D63" s="44"/>
      <c r="E63" s="44"/>
      <c r="F63" s="44"/>
      <c r="G63" s="43"/>
      <c r="H63" s="43"/>
      <c r="I63" s="43"/>
      <c r="J63" s="43"/>
    </row>
    <row r="64" spans="1:10" x14ac:dyDescent="0.2">
      <c r="B64" s="43"/>
      <c r="C64" s="44"/>
      <c r="D64" s="44"/>
      <c r="E64" s="44"/>
      <c r="F64" s="44"/>
      <c r="G64" s="43"/>
      <c r="H64" s="43"/>
      <c r="I64" s="43"/>
      <c r="J64" s="43"/>
    </row>
  </sheetData>
  <mergeCells count="5">
    <mergeCell ref="E4:J4"/>
    <mergeCell ref="B4:B5"/>
    <mergeCell ref="C4:C5"/>
    <mergeCell ref="B2:J3"/>
    <mergeCell ref="H1:J1"/>
  </mergeCells>
  <phoneticPr fontId="0" type="noConversion"/>
  <pageMargins left="0.55118110236220474" right="0.55118110236220474" top="0.59055118110236227" bottom="0.39370078740157483" header="0" footer="0"/>
  <pageSetup paperSize="9" scale="83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T30"/>
  <sheetViews>
    <sheetView topLeftCell="B10" zoomScale="80" zoomScaleNormal="80" workbookViewId="0">
      <selection activeCell="N12" sqref="N12"/>
    </sheetView>
  </sheetViews>
  <sheetFormatPr defaultRowHeight="12.75" x14ac:dyDescent="0.2"/>
  <cols>
    <col min="1" max="1" width="3.7109375" hidden="1" customWidth="1"/>
    <col min="2" max="2" width="22.28515625" customWidth="1"/>
    <col min="3" max="3" width="41.85546875" style="2" customWidth="1"/>
    <col min="4" max="4" width="18" style="2" customWidth="1"/>
    <col min="5" max="5" width="7" style="2" customWidth="1"/>
    <col min="6" max="6" width="7.140625" style="2" customWidth="1"/>
    <col min="7" max="7" width="10.42578125" style="76" customWidth="1"/>
    <col min="8" max="9" width="7.140625" style="76" customWidth="1"/>
    <col min="10" max="10" width="10.85546875" style="2" customWidth="1"/>
    <col min="11" max="11" width="7.28515625" style="2" customWidth="1"/>
    <col min="12" max="12" width="11.42578125" style="2" customWidth="1"/>
    <col min="13" max="13" width="10.140625" style="2" customWidth="1"/>
    <col min="14" max="14" width="10.140625" customWidth="1"/>
    <col min="15" max="17" width="10.42578125" customWidth="1"/>
    <col min="18" max="18" width="10.85546875" customWidth="1"/>
    <col min="19" max="19" width="8.5703125" customWidth="1"/>
    <col min="20" max="20" width="6.7109375" customWidth="1"/>
    <col min="21" max="21" width="7.85546875" customWidth="1"/>
    <col min="22" max="22" width="7.28515625" customWidth="1"/>
    <col min="23" max="23" width="7.7109375" customWidth="1"/>
    <col min="24" max="24" width="7" customWidth="1"/>
    <col min="25" max="26" width="7.42578125" customWidth="1"/>
    <col min="27" max="27" width="8.42578125" customWidth="1"/>
  </cols>
  <sheetData>
    <row r="2" spans="1:98" ht="89.25" customHeight="1" x14ac:dyDescent="0.25">
      <c r="B2" s="17"/>
      <c r="C2" s="18"/>
      <c r="D2" s="18"/>
      <c r="E2" s="18"/>
      <c r="F2" s="18"/>
      <c r="G2" s="69"/>
      <c r="H2" s="69"/>
      <c r="I2" s="69"/>
      <c r="J2" s="18"/>
      <c r="K2" s="18"/>
      <c r="L2" s="18"/>
      <c r="M2" s="81" t="s">
        <v>111</v>
      </c>
      <c r="N2" s="82"/>
      <c r="O2" s="82"/>
      <c r="P2" s="82"/>
      <c r="Q2" s="17"/>
    </row>
    <row r="3" spans="1:98" ht="26.25" customHeight="1" x14ac:dyDescent="0.25">
      <c r="B3" s="17"/>
      <c r="C3" s="18"/>
      <c r="D3" s="18"/>
      <c r="E3" s="18"/>
      <c r="F3" s="18"/>
      <c r="G3" s="69"/>
      <c r="H3" s="69"/>
      <c r="I3" s="69"/>
      <c r="J3" s="18"/>
      <c r="K3" s="18"/>
      <c r="L3" s="18"/>
      <c r="M3" s="61"/>
      <c r="N3" s="62"/>
      <c r="O3" s="62"/>
      <c r="P3" s="62"/>
      <c r="Q3" s="17"/>
    </row>
    <row r="4" spans="1:98" ht="15.75" customHeight="1" x14ac:dyDescent="0.25">
      <c r="A4" s="1"/>
      <c r="B4" s="3"/>
      <c r="C4" s="3"/>
      <c r="D4" s="3"/>
      <c r="E4" s="3"/>
      <c r="F4" s="3"/>
      <c r="G4" s="70"/>
      <c r="H4" s="70"/>
      <c r="I4" s="70"/>
      <c r="J4" s="3"/>
      <c r="K4" s="3"/>
      <c r="L4" s="3"/>
      <c r="M4" s="3"/>
      <c r="N4" s="3"/>
      <c r="O4" s="95" t="s">
        <v>80</v>
      </c>
      <c r="P4" s="95"/>
      <c r="Q4" s="9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.75" customHeight="1" x14ac:dyDescent="0.2">
      <c r="A5" s="1"/>
      <c r="B5" s="83" t="s">
        <v>92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31.15" customHeight="1" x14ac:dyDescent="0.2">
      <c r="A6" s="1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33" customHeight="1" x14ac:dyDescent="0.2">
      <c r="A7" s="1"/>
      <c r="B7" s="96" t="s">
        <v>0</v>
      </c>
      <c r="C7" s="99" t="s">
        <v>1</v>
      </c>
      <c r="D7" s="99" t="s">
        <v>2</v>
      </c>
      <c r="E7" s="85" t="s">
        <v>32</v>
      </c>
      <c r="F7" s="86"/>
      <c r="G7" s="86"/>
      <c r="H7" s="86"/>
      <c r="I7" s="86"/>
      <c r="J7" s="86"/>
      <c r="K7" s="87"/>
      <c r="L7" s="80" t="s">
        <v>3</v>
      </c>
      <c r="M7" s="80"/>
      <c r="N7" s="80"/>
      <c r="O7" s="80"/>
      <c r="P7" s="80"/>
      <c r="Q7" s="8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3.5" customHeight="1" x14ac:dyDescent="0.2">
      <c r="A8" s="1"/>
      <c r="B8" s="97"/>
      <c r="C8" s="100"/>
      <c r="D8" s="100"/>
      <c r="E8" s="88" t="s">
        <v>33</v>
      </c>
      <c r="F8" s="88" t="s">
        <v>34</v>
      </c>
      <c r="G8" s="88" t="s">
        <v>35</v>
      </c>
      <c r="H8" s="88"/>
      <c r="I8" s="88"/>
      <c r="J8" s="88"/>
      <c r="K8" s="78" t="s">
        <v>36</v>
      </c>
      <c r="L8" s="93" t="s">
        <v>4</v>
      </c>
      <c r="M8" s="89">
        <v>2021</v>
      </c>
      <c r="N8" s="91">
        <v>2022</v>
      </c>
      <c r="O8" s="91">
        <v>2023</v>
      </c>
      <c r="P8" s="91">
        <v>2024</v>
      </c>
      <c r="Q8" s="91">
        <v>2025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88.5" customHeight="1" x14ac:dyDescent="0.2">
      <c r="A9" s="1"/>
      <c r="B9" s="98"/>
      <c r="C9" s="101"/>
      <c r="D9" s="101"/>
      <c r="E9" s="88"/>
      <c r="F9" s="88"/>
      <c r="G9" s="71" t="s">
        <v>60</v>
      </c>
      <c r="H9" s="71" t="s">
        <v>61</v>
      </c>
      <c r="I9" s="71" t="s">
        <v>62</v>
      </c>
      <c r="J9" s="31" t="s">
        <v>63</v>
      </c>
      <c r="K9" s="79"/>
      <c r="L9" s="94"/>
      <c r="M9" s="90"/>
      <c r="N9" s="92"/>
      <c r="O9" s="92"/>
      <c r="P9" s="92"/>
      <c r="Q9" s="9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78.75" customHeight="1" x14ac:dyDescent="0.2">
      <c r="A10" s="1"/>
      <c r="B10" s="40" t="s">
        <v>5</v>
      </c>
      <c r="C10" s="40" t="s">
        <v>82</v>
      </c>
      <c r="D10" s="40" t="s">
        <v>6</v>
      </c>
      <c r="E10" s="34" t="s">
        <v>37</v>
      </c>
      <c r="F10" s="35" t="s">
        <v>43</v>
      </c>
      <c r="G10" s="72" t="s">
        <v>44</v>
      </c>
      <c r="H10" s="72" t="s">
        <v>45</v>
      </c>
      <c r="I10" s="72" t="s">
        <v>44</v>
      </c>
      <c r="J10" s="35" t="s">
        <v>46</v>
      </c>
      <c r="K10" s="35" t="s">
        <v>40</v>
      </c>
      <c r="L10" s="36">
        <f>SUM(M10:Q10)</f>
        <v>107101.2</v>
      </c>
      <c r="M10" s="36">
        <f>M11+M15+M19+M22</f>
        <v>39492.499999999993</v>
      </c>
      <c r="N10" s="36">
        <f t="shared" ref="N10:Q10" si="0">N11+N15+N19+N22</f>
        <v>49258.100000000006</v>
      </c>
      <c r="O10" s="36">
        <f t="shared" si="0"/>
        <v>6502.2000000000007</v>
      </c>
      <c r="P10" s="36">
        <f t="shared" si="0"/>
        <v>5924.2</v>
      </c>
      <c r="Q10" s="36">
        <f t="shared" si="0"/>
        <v>5924.2</v>
      </c>
      <c r="R10" s="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23.25" customHeight="1" x14ac:dyDescent="0.2">
      <c r="A11" s="1"/>
      <c r="B11" s="33" t="s">
        <v>7</v>
      </c>
      <c r="C11" s="33" t="s">
        <v>10</v>
      </c>
      <c r="D11" s="33"/>
      <c r="E11" s="34" t="s">
        <v>37</v>
      </c>
      <c r="F11" s="34" t="s">
        <v>43</v>
      </c>
      <c r="G11" s="72" t="s">
        <v>44</v>
      </c>
      <c r="H11" s="72" t="s">
        <v>45</v>
      </c>
      <c r="I11" s="72" t="s">
        <v>44</v>
      </c>
      <c r="J11" s="35" t="s">
        <v>46</v>
      </c>
      <c r="K11" s="34" t="s">
        <v>40</v>
      </c>
      <c r="L11" s="36">
        <f t="shared" ref="L11:L24" si="1">SUM(M11:Q11)</f>
        <v>28683.399999999994</v>
      </c>
      <c r="M11" s="37">
        <f>M12</f>
        <v>4970.7</v>
      </c>
      <c r="N11" s="37">
        <f t="shared" ref="N11:Q11" si="2">N12</f>
        <v>10942.4</v>
      </c>
      <c r="O11" s="37">
        <f t="shared" si="2"/>
        <v>4642.1000000000004</v>
      </c>
      <c r="P11" s="37">
        <f t="shared" si="2"/>
        <v>4064.1</v>
      </c>
      <c r="Q11" s="37">
        <f t="shared" si="2"/>
        <v>4064.1</v>
      </c>
      <c r="R11" s="9"/>
    </row>
    <row r="12" spans="1:98" ht="111.75" customHeight="1" x14ac:dyDescent="0.2">
      <c r="A12" s="1"/>
      <c r="B12" s="22" t="s">
        <v>11</v>
      </c>
      <c r="C12" s="23" t="s">
        <v>73</v>
      </c>
      <c r="D12" s="23" t="s">
        <v>93</v>
      </c>
      <c r="E12" s="25" t="s">
        <v>37</v>
      </c>
      <c r="F12" s="25" t="s">
        <v>38</v>
      </c>
      <c r="G12" s="73" t="s">
        <v>47</v>
      </c>
      <c r="H12" s="73" t="s">
        <v>105</v>
      </c>
      <c r="I12" s="73" t="s">
        <v>47</v>
      </c>
      <c r="J12" s="26" t="s">
        <v>46</v>
      </c>
      <c r="K12" s="25" t="s">
        <v>40</v>
      </c>
      <c r="L12" s="32">
        <f t="shared" si="1"/>
        <v>28683.399999999994</v>
      </c>
      <c r="M12" s="28">
        <f>M13+M14</f>
        <v>4970.7</v>
      </c>
      <c r="N12" s="28">
        <f t="shared" ref="N12:Q12" si="3">N13+N14</f>
        <v>10942.4</v>
      </c>
      <c r="O12" s="28">
        <f t="shared" si="3"/>
        <v>4642.1000000000004</v>
      </c>
      <c r="P12" s="28">
        <f t="shared" si="3"/>
        <v>4064.1</v>
      </c>
      <c r="Q12" s="28">
        <f t="shared" si="3"/>
        <v>4064.1</v>
      </c>
      <c r="R12" s="11"/>
    </row>
    <row r="13" spans="1:98" ht="84" customHeight="1" x14ac:dyDescent="0.2">
      <c r="A13" s="1"/>
      <c r="B13" s="23"/>
      <c r="C13" s="23" t="s">
        <v>25</v>
      </c>
      <c r="D13" s="23"/>
      <c r="E13" s="25" t="s">
        <v>37</v>
      </c>
      <c r="F13" s="25" t="s">
        <v>38</v>
      </c>
      <c r="G13" s="73" t="s">
        <v>47</v>
      </c>
      <c r="H13" s="73" t="s">
        <v>105</v>
      </c>
      <c r="I13" s="73" t="s">
        <v>47</v>
      </c>
      <c r="J13" s="26" t="s">
        <v>50</v>
      </c>
      <c r="K13" s="25" t="s">
        <v>39</v>
      </c>
      <c r="L13" s="32">
        <f t="shared" si="1"/>
        <v>28259.1</v>
      </c>
      <c r="M13" s="28">
        <v>4887.2</v>
      </c>
      <c r="N13" s="29">
        <v>10856.9</v>
      </c>
      <c r="O13" s="29">
        <v>4557</v>
      </c>
      <c r="P13" s="29">
        <v>3979</v>
      </c>
      <c r="Q13" s="29">
        <v>3979</v>
      </c>
      <c r="R13" s="1"/>
    </row>
    <row r="14" spans="1:98" ht="66.75" customHeight="1" x14ac:dyDescent="0.2">
      <c r="A14" s="1"/>
      <c r="B14" s="23"/>
      <c r="C14" s="23" t="s">
        <v>26</v>
      </c>
      <c r="D14" s="23"/>
      <c r="E14" s="25" t="s">
        <v>37</v>
      </c>
      <c r="F14" s="25" t="s">
        <v>38</v>
      </c>
      <c r="G14" s="73" t="s">
        <v>47</v>
      </c>
      <c r="H14" s="73" t="s">
        <v>48</v>
      </c>
      <c r="I14" s="73" t="s">
        <v>47</v>
      </c>
      <c r="J14" s="26" t="s">
        <v>51</v>
      </c>
      <c r="K14" s="25" t="s">
        <v>39</v>
      </c>
      <c r="L14" s="32">
        <f t="shared" si="1"/>
        <v>424.29999999999995</v>
      </c>
      <c r="M14" s="28">
        <v>83.5</v>
      </c>
      <c r="N14" s="28">
        <v>85.5</v>
      </c>
      <c r="O14" s="28">
        <v>85.1</v>
      </c>
      <c r="P14" s="28">
        <v>85.1</v>
      </c>
      <c r="Q14" s="28">
        <v>85.1</v>
      </c>
      <c r="R14" s="1"/>
    </row>
    <row r="15" spans="1:98" ht="65.25" customHeight="1" x14ac:dyDescent="0.2">
      <c r="A15" s="1"/>
      <c r="B15" s="40" t="s">
        <v>9</v>
      </c>
      <c r="C15" s="40" t="s">
        <v>94</v>
      </c>
      <c r="D15" s="40"/>
      <c r="E15" s="34" t="s">
        <v>37</v>
      </c>
      <c r="F15" s="35" t="s">
        <v>43</v>
      </c>
      <c r="G15" s="72" t="s">
        <v>44</v>
      </c>
      <c r="H15" s="72" t="s">
        <v>44</v>
      </c>
      <c r="I15" s="72" t="s">
        <v>44</v>
      </c>
      <c r="J15" s="35" t="s">
        <v>46</v>
      </c>
      <c r="K15" s="35" t="s">
        <v>40</v>
      </c>
      <c r="L15" s="36">
        <f t="shared" si="1"/>
        <v>69170.899999999994</v>
      </c>
      <c r="M15" s="37">
        <f>M16</f>
        <v>32711.1</v>
      </c>
      <c r="N15" s="37">
        <f t="shared" ref="N15:Q15" si="4">N16</f>
        <v>36459.800000000003</v>
      </c>
      <c r="O15" s="37">
        <f t="shared" si="4"/>
        <v>0</v>
      </c>
      <c r="P15" s="37">
        <f t="shared" si="4"/>
        <v>0</v>
      </c>
      <c r="Q15" s="37">
        <f t="shared" si="4"/>
        <v>0</v>
      </c>
      <c r="R15" s="10"/>
    </row>
    <row r="16" spans="1:98" ht="117" customHeight="1" x14ac:dyDescent="0.2">
      <c r="A16" s="1"/>
      <c r="B16" s="23" t="s">
        <v>8</v>
      </c>
      <c r="C16" s="23" t="s">
        <v>74</v>
      </c>
      <c r="D16" s="23" t="s">
        <v>15</v>
      </c>
      <c r="E16" s="25" t="s">
        <v>37</v>
      </c>
      <c r="F16" s="25" t="s">
        <v>38</v>
      </c>
      <c r="G16" s="73" t="s">
        <v>47</v>
      </c>
      <c r="H16" s="74">
        <v>2</v>
      </c>
      <c r="I16" s="73" t="s">
        <v>47</v>
      </c>
      <c r="J16" s="26" t="s">
        <v>46</v>
      </c>
      <c r="K16" s="26" t="s">
        <v>40</v>
      </c>
      <c r="L16" s="32">
        <f t="shared" si="1"/>
        <v>69170.899999999994</v>
      </c>
      <c r="M16" s="28">
        <f>SUM(M17:M18)</f>
        <v>32711.1</v>
      </c>
      <c r="N16" s="28">
        <f>SUM(N17:N18)</f>
        <v>36459.800000000003</v>
      </c>
      <c r="O16" s="28">
        <f>SUM(O17:O18)</f>
        <v>0</v>
      </c>
      <c r="P16" s="28">
        <f>SUM(P17:P18)</f>
        <v>0</v>
      </c>
      <c r="Q16" s="28">
        <f>SUM(Q17:Q18)</f>
        <v>0</v>
      </c>
      <c r="R16" s="10"/>
    </row>
    <row r="17" spans="1:18" ht="82.5" customHeight="1" x14ac:dyDescent="0.2">
      <c r="A17" s="1"/>
      <c r="B17" s="22"/>
      <c r="C17" s="23" t="s">
        <v>55</v>
      </c>
      <c r="D17" s="23"/>
      <c r="E17" s="25" t="s">
        <v>37</v>
      </c>
      <c r="F17" s="25" t="s">
        <v>38</v>
      </c>
      <c r="G17" s="73" t="s">
        <v>47</v>
      </c>
      <c r="H17" s="73" t="s">
        <v>48</v>
      </c>
      <c r="I17" s="73" t="s">
        <v>47</v>
      </c>
      <c r="J17" s="26" t="s">
        <v>56</v>
      </c>
      <c r="K17" s="30">
        <v>612</v>
      </c>
      <c r="L17" s="32">
        <f t="shared" si="1"/>
        <v>3458.6</v>
      </c>
      <c r="M17" s="28">
        <v>1635.6</v>
      </c>
      <c r="N17" s="28">
        <v>1823</v>
      </c>
      <c r="O17" s="28">
        <v>0</v>
      </c>
      <c r="P17" s="28">
        <v>0</v>
      </c>
      <c r="Q17" s="28">
        <v>0</v>
      </c>
      <c r="R17" s="10"/>
    </row>
    <row r="18" spans="1:18" ht="82.5" customHeight="1" x14ac:dyDescent="0.2">
      <c r="A18" s="1"/>
      <c r="B18" s="22"/>
      <c r="C18" s="23" t="s">
        <v>57</v>
      </c>
      <c r="D18" s="23"/>
      <c r="E18" s="25"/>
      <c r="F18" s="25" t="s">
        <v>38</v>
      </c>
      <c r="G18" s="73" t="s">
        <v>47</v>
      </c>
      <c r="H18" s="73" t="s">
        <v>48</v>
      </c>
      <c r="I18" s="73" t="s">
        <v>47</v>
      </c>
      <c r="J18" s="26" t="s">
        <v>58</v>
      </c>
      <c r="K18" s="30">
        <v>612</v>
      </c>
      <c r="L18" s="32">
        <f t="shared" si="1"/>
        <v>65712.3</v>
      </c>
      <c r="M18" s="28">
        <v>31075.5</v>
      </c>
      <c r="N18" s="28">
        <v>34636.800000000003</v>
      </c>
      <c r="O18" s="28">
        <v>0</v>
      </c>
      <c r="P18" s="28">
        <v>0</v>
      </c>
      <c r="Q18" s="28">
        <v>0</v>
      </c>
      <c r="R18" s="10"/>
    </row>
    <row r="19" spans="1:18" ht="49.9" customHeight="1" x14ac:dyDescent="0.2">
      <c r="A19" s="1"/>
      <c r="B19" s="41" t="s">
        <v>12</v>
      </c>
      <c r="C19" s="40" t="s">
        <v>54</v>
      </c>
      <c r="D19" s="40"/>
      <c r="E19" s="34" t="s">
        <v>37</v>
      </c>
      <c r="F19" s="35" t="s">
        <v>43</v>
      </c>
      <c r="G19" s="72" t="s">
        <v>44</v>
      </c>
      <c r="H19" s="72" t="s">
        <v>45</v>
      </c>
      <c r="I19" s="72" t="s">
        <v>44</v>
      </c>
      <c r="J19" s="35" t="s">
        <v>46</v>
      </c>
      <c r="K19" s="35" t="s">
        <v>40</v>
      </c>
      <c r="L19" s="36">
        <f t="shared" si="1"/>
        <v>0</v>
      </c>
      <c r="M19" s="37">
        <f>M20</f>
        <v>0</v>
      </c>
      <c r="N19" s="37">
        <f t="shared" ref="N19:Q20" si="5">N20</f>
        <v>0</v>
      </c>
      <c r="O19" s="37">
        <f t="shared" si="5"/>
        <v>0</v>
      </c>
      <c r="P19" s="37">
        <f t="shared" si="5"/>
        <v>0</v>
      </c>
      <c r="Q19" s="37">
        <f t="shared" si="5"/>
        <v>0</v>
      </c>
      <c r="R19" s="10"/>
    </row>
    <row r="20" spans="1:18" ht="67.5" customHeight="1" x14ac:dyDescent="0.25">
      <c r="A20" s="1"/>
      <c r="B20" s="22" t="s">
        <v>11</v>
      </c>
      <c r="C20" s="42" t="s">
        <v>75</v>
      </c>
      <c r="D20" s="23" t="s">
        <v>69</v>
      </c>
      <c r="E20" s="25" t="s">
        <v>37</v>
      </c>
      <c r="F20" s="25" t="s">
        <v>38</v>
      </c>
      <c r="G20" s="73" t="s">
        <v>47</v>
      </c>
      <c r="H20" s="73">
        <v>3</v>
      </c>
      <c r="I20" s="73" t="s">
        <v>47</v>
      </c>
      <c r="J20" s="26" t="s">
        <v>46</v>
      </c>
      <c r="K20" s="26" t="s">
        <v>40</v>
      </c>
      <c r="L20" s="32">
        <f t="shared" si="1"/>
        <v>0</v>
      </c>
      <c r="M20" s="28">
        <f>M21</f>
        <v>0</v>
      </c>
      <c r="N20" s="28">
        <f t="shared" si="5"/>
        <v>0</v>
      </c>
      <c r="O20" s="28">
        <f t="shared" si="5"/>
        <v>0</v>
      </c>
      <c r="P20" s="28">
        <f t="shared" si="5"/>
        <v>0</v>
      </c>
      <c r="Q20" s="28">
        <f t="shared" si="5"/>
        <v>0</v>
      </c>
      <c r="R20" s="10"/>
    </row>
    <row r="21" spans="1:18" ht="84" customHeight="1" x14ac:dyDescent="0.2">
      <c r="A21" s="1"/>
      <c r="B21" s="23"/>
      <c r="C21" s="23" t="s">
        <v>95</v>
      </c>
      <c r="D21" s="23"/>
      <c r="E21" s="25" t="s">
        <v>37</v>
      </c>
      <c r="F21" s="25" t="s">
        <v>38</v>
      </c>
      <c r="G21" s="73" t="s">
        <v>47</v>
      </c>
      <c r="H21" s="73">
        <v>3</v>
      </c>
      <c r="I21" s="73" t="s">
        <v>47</v>
      </c>
      <c r="J21" s="26" t="s">
        <v>46</v>
      </c>
      <c r="K21" s="26" t="s">
        <v>40</v>
      </c>
      <c r="L21" s="32">
        <f t="shared" ref="L21" si="6">SUM(M21:Q21)</f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10"/>
    </row>
    <row r="22" spans="1:18" ht="31.5" x14ac:dyDescent="0.2">
      <c r="A22" s="1"/>
      <c r="B22" s="40" t="s">
        <v>13</v>
      </c>
      <c r="C22" s="40" t="s">
        <v>14</v>
      </c>
      <c r="D22" s="40"/>
      <c r="E22" s="34" t="s">
        <v>37</v>
      </c>
      <c r="F22" s="35" t="s">
        <v>43</v>
      </c>
      <c r="G22" s="72" t="s">
        <v>44</v>
      </c>
      <c r="H22" s="72" t="s">
        <v>45</v>
      </c>
      <c r="I22" s="72" t="s">
        <v>44</v>
      </c>
      <c r="J22" s="35" t="s">
        <v>46</v>
      </c>
      <c r="K22" s="34" t="s">
        <v>40</v>
      </c>
      <c r="L22" s="36">
        <f t="shared" si="1"/>
        <v>9246.9000000000015</v>
      </c>
      <c r="M22" s="37">
        <f>M23+M26+M29</f>
        <v>1810.7</v>
      </c>
      <c r="N22" s="37">
        <f t="shared" ref="N22:Q22" si="7">N23+N26+N29</f>
        <v>1855.9</v>
      </c>
      <c r="O22" s="37">
        <f t="shared" si="7"/>
        <v>1860.1</v>
      </c>
      <c r="P22" s="37">
        <f t="shared" si="7"/>
        <v>1860.1</v>
      </c>
      <c r="Q22" s="37">
        <f t="shared" si="7"/>
        <v>1860.1</v>
      </c>
      <c r="R22" s="9"/>
    </row>
    <row r="23" spans="1:18" ht="32.25" customHeight="1" x14ac:dyDescent="0.2">
      <c r="A23" s="1"/>
      <c r="B23" s="22" t="s">
        <v>11</v>
      </c>
      <c r="C23" s="23" t="s">
        <v>96</v>
      </c>
      <c r="D23" s="23" t="s">
        <v>16</v>
      </c>
      <c r="E23" s="25" t="s">
        <v>37</v>
      </c>
      <c r="F23" s="25" t="s">
        <v>43</v>
      </c>
      <c r="G23" s="73" t="s">
        <v>44</v>
      </c>
      <c r="H23" s="73" t="s">
        <v>45</v>
      </c>
      <c r="I23" s="73" t="s">
        <v>44</v>
      </c>
      <c r="J23" s="26" t="s">
        <v>46</v>
      </c>
      <c r="K23" s="25" t="s">
        <v>40</v>
      </c>
      <c r="L23" s="32">
        <f t="shared" si="1"/>
        <v>8048.4000000000005</v>
      </c>
      <c r="M23" s="28">
        <f>M24</f>
        <v>1577.8</v>
      </c>
      <c r="N23" s="28">
        <f t="shared" ref="N23:Q23" si="8">N24</f>
        <v>1623.2</v>
      </c>
      <c r="O23" s="28">
        <f t="shared" si="8"/>
        <v>1615.8</v>
      </c>
      <c r="P23" s="28">
        <f t="shared" si="8"/>
        <v>1615.8</v>
      </c>
      <c r="Q23" s="28">
        <f t="shared" si="8"/>
        <v>1615.8</v>
      </c>
      <c r="R23" s="9"/>
    </row>
    <row r="24" spans="1:18" ht="102" customHeight="1" x14ac:dyDescent="0.2">
      <c r="A24" s="1"/>
      <c r="B24" s="22"/>
      <c r="C24" s="23" t="s">
        <v>17</v>
      </c>
      <c r="D24" s="23"/>
      <c r="E24" s="25" t="s">
        <v>37</v>
      </c>
      <c r="F24" s="25" t="s">
        <v>43</v>
      </c>
      <c r="G24" s="73" t="s">
        <v>44</v>
      </c>
      <c r="H24" s="73" t="s">
        <v>45</v>
      </c>
      <c r="I24" s="73" t="s">
        <v>44</v>
      </c>
      <c r="J24" s="26" t="s">
        <v>46</v>
      </c>
      <c r="K24" s="25" t="s">
        <v>40</v>
      </c>
      <c r="L24" s="32">
        <f t="shared" si="1"/>
        <v>8048.4000000000005</v>
      </c>
      <c r="M24" s="28">
        <f>SUM(M25:M25)</f>
        <v>1577.8</v>
      </c>
      <c r="N24" s="28">
        <f>SUM(N25:N25)</f>
        <v>1623.2</v>
      </c>
      <c r="O24" s="28">
        <f>SUM(O25:O25)</f>
        <v>1615.8</v>
      </c>
      <c r="P24" s="28">
        <f>SUM(P25:P25)</f>
        <v>1615.8</v>
      </c>
      <c r="Q24" s="28">
        <f>SUM(Q25:Q25)</f>
        <v>1615.8</v>
      </c>
      <c r="R24" s="9"/>
    </row>
    <row r="25" spans="1:18" ht="31.5" customHeight="1" x14ac:dyDescent="0.2">
      <c r="A25" s="1"/>
      <c r="B25" s="22"/>
      <c r="C25" s="22" t="s">
        <v>97</v>
      </c>
      <c r="D25" s="23"/>
      <c r="E25" s="25" t="s">
        <v>37</v>
      </c>
      <c r="F25" s="25" t="s">
        <v>38</v>
      </c>
      <c r="G25" s="73" t="s">
        <v>47</v>
      </c>
      <c r="H25" s="73" t="s">
        <v>52</v>
      </c>
      <c r="I25" s="73" t="s">
        <v>47</v>
      </c>
      <c r="J25" s="26" t="s">
        <v>49</v>
      </c>
      <c r="K25" s="25" t="s">
        <v>39</v>
      </c>
      <c r="L25" s="32">
        <f t="shared" ref="L25:L30" si="9">SUM(M25:Q25)</f>
        <v>8048.4000000000005</v>
      </c>
      <c r="M25" s="28">
        <v>1577.8</v>
      </c>
      <c r="N25" s="28">
        <v>1623.2</v>
      </c>
      <c r="O25" s="28">
        <v>1615.8</v>
      </c>
      <c r="P25" s="28">
        <v>1615.8</v>
      </c>
      <c r="Q25" s="28">
        <v>1615.8</v>
      </c>
      <c r="R25" s="1"/>
    </row>
    <row r="26" spans="1:18" ht="129" customHeight="1" x14ac:dyDescent="0.2">
      <c r="A26" s="1"/>
      <c r="B26" s="22" t="s">
        <v>11</v>
      </c>
      <c r="C26" s="23" t="s">
        <v>87</v>
      </c>
      <c r="D26" s="23" t="s">
        <v>16</v>
      </c>
      <c r="E26" s="25" t="s">
        <v>37</v>
      </c>
      <c r="F26" s="26" t="s">
        <v>43</v>
      </c>
      <c r="G26" s="73" t="s">
        <v>44</v>
      </c>
      <c r="H26" s="73" t="s">
        <v>45</v>
      </c>
      <c r="I26" s="73" t="s">
        <v>44</v>
      </c>
      <c r="J26" s="26" t="s">
        <v>46</v>
      </c>
      <c r="K26" s="25" t="s">
        <v>40</v>
      </c>
      <c r="L26" s="32">
        <f t="shared" si="9"/>
        <v>298.5</v>
      </c>
      <c r="M26" s="28">
        <f>M27</f>
        <v>52.9</v>
      </c>
      <c r="N26" s="28">
        <f t="shared" ref="N26:Q26" si="10">N27</f>
        <v>52.7</v>
      </c>
      <c r="O26" s="28">
        <f t="shared" si="10"/>
        <v>64.3</v>
      </c>
      <c r="P26" s="28">
        <f t="shared" si="10"/>
        <v>64.3</v>
      </c>
      <c r="Q26" s="28">
        <f t="shared" si="10"/>
        <v>64.3</v>
      </c>
      <c r="R26" s="1"/>
    </row>
    <row r="27" spans="1:18" ht="132" customHeight="1" x14ac:dyDescent="0.2">
      <c r="A27" s="1"/>
      <c r="B27" s="22"/>
      <c r="C27" s="23" t="s">
        <v>107</v>
      </c>
      <c r="D27" s="23"/>
      <c r="E27" s="25" t="s">
        <v>37</v>
      </c>
      <c r="F27" s="26" t="s">
        <v>43</v>
      </c>
      <c r="G27" s="73" t="s">
        <v>44</v>
      </c>
      <c r="H27" s="73" t="s">
        <v>45</v>
      </c>
      <c r="I27" s="73" t="s">
        <v>44</v>
      </c>
      <c r="J27" s="26" t="s">
        <v>46</v>
      </c>
      <c r="K27" s="25" t="s">
        <v>40</v>
      </c>
      <c r="L27" s="32">
        <f t="shared" si="9"/>
        <v>298.5</v>
      </c>
      <c r="M27" s="28">
        <f>SUM(M28:M28)</f>
        <v>52.9</v>
      </c>
      <c r="N27" s="28">
        <f>SUM(N28:N28)</f>
        <v>52.7</v>
      </c>
      <c r="O27" s="28">
        <f>SUM(O28:O28)</f>
        <v>64.3</v>
      </c>
      <c r="P27" s="28">
        <f>SUM(P28:P28)</f>
        <v>64.3</v>
      </c>
      <c r="Q27" s="28">
        <f>SUM(Q28:Q28)</f>
        <v>64.3</v>
      </c>
      <c r="R27" s="9"/>
    </row>
    <row r="28" spans="1:18" ht="38.25" customHeight="1" x14ac:dyDescent="0.2">
      <c r="A28" s="1"/>
      <c r="B28" s="22"/>
      <c r="C28" s="22" t="s">
        <v>106</v>
      </c>
      <c r="D28" s="23"/>
      <c r="E28" s="25" t="s">
        <v>37</v>
      </c>
      <c r="F28" s="25" t="s">
        <v>38</v>
      </c>
      <c r="G28" s="73" t="s">
        <v>47</v>
      </c>
      <c r="H28" s="73" t="s">
        <v>52</v>
      </c>
      <c r="I28" s="73" t="s">
        <v>108</v>
      </c>
      <c r="J28" s="26" t="s">
        <v>53</v>
      </c>
      <c r="K28" s="25" t="s">
        <v>42</v>
      </c>
      <c r="L28" s="32">
        <f t="shared" si="9"/>
        <v>298.5</v>
      </c>
      <c r="M28" s="28">
        <v>52.9</v>
      </c>
      <c r="N28" s="28">
        <v>52.7</v>
      </c>
      <c r="O28" s="28">
        <v>64.3</v>
      </c>
      <c r="P28" s="28">
        <v>64.3</v>
      </c>
      <c r="Q28" s="28">
        <v>64.3</v>
      </c>
      <c r="R28" s="1"/>
    </row>
    <row r="29" spans="1:18" ht="114" customHeight="1" x14ac:dyDescent="0.2">
      <c r="A29" s="1"/>
      <c r="B29" s="22" t="s">
        <v>11</v>
      </c>
      <c r="C29" s="22" t="s">
        <v>88</v>
      </c>
      <c r="D29" s="23" t="s">
        <v>93</v>
      </c>
      <c r="E29" s="27">
        <v>658</v>
      </c>
      <c r="F29" s="38" t="s">
        <v>41</v>
      </c>
      <c r="G29" s="73" t="s">
        <v>44</v>
      </c>
      <c r="H29" s="73" t="s">
        <v>44</v>
      </c>
      <c r="I29" s="75" t="s">
        <v>44</v>
      </c>
      <c r="J29" s="38" t="s">
        <v>59</v>
      </c>
      <c r="K29" s="27">
        <v>244</v>
      </c>
      <c r="L29" s="32">
        <f t="shared" si="9"/>
        <v>900</v>
      </c>
      <c r="M29" s="28">
        <f>M30</f>
        <v>180</v>
      </c>
      <c r="N29" s="28">
        <f t="shared" ref="N29:Q29" si="11">N30</f>
        <v>180</v>
      </c>
      <c r="O29" s="28">
        <f t="shared" si="11"/>
        <v>180</v>
      </c>
      <c r="P29" s="28">
        <f t="shared" si="11"/>
        <v>180</v>
      </c>
      <c r="Q29" s="28">
        <f t="shared" si="11"/>
        <v>180</v>
      </c>
      <c r="R29" s="1"/>
    </row>
    <row r="30" spans="1:18" ht="37.5" customHeight="1" x14ac:dyDescent="0.2">
      <c r="A30" s="1"/>
      <c r="B30" s="22"/>
      <c r="C30" s="22" t="s">
        <v>29</v>
      </c>
      <c r="D30" s="22"/>
      <c r="E30" s="27">
        <v>658</v>
      </c>
      <c r="F30" s="38" t="s">
        <v>41</v>
      </c>
      <c r="G30" s="73" t="s">
        <v>44</v>
      </c>
      <c r="H30" s="73" t="s">
        <v>44</v>
      </c>
      <c r="I30" s="75" t="s">
        <v>44</v>
      </c>
      <c r="J30" s="38" t="s">
        <v>59</v>
      </c>
      <c r="K30" s="27">
        <v>244</v>
      </c>
      <c r="L30" s="32">
        <f t="shared" si="9"/>
        <v>900</v>
      </c>
      <c r="M30" s="28">
        <v>180</v>
      </c>
      <c r="N30" s="29">
        <v>180</v>
      </c>
      <c r="O30" s="29">
        <v>180</v>
      </c>
      <c r="P30" s="29">
        <v>180</v>
      </c>
      <c r="Q30" s="29">
        <v>180</v>
      </c>
      <c r="R30" s="1"/>
    </row>
  </sheetData>
  <mergeCells count="18">
    <mergeCell ref="C7:C9"/>
    <mergeCell ref="D7:D9"/>
    <mergeCell ref="K8:K9"/>
    <mergeCell ref="L7:Q7"/>
    <mergeCell ref="M2:P2"/>
    <mergeCell ref="B5:Q6"/>
    <mergeCell ref="E7:K7"/>
    <mergeCell ref="E8:E9"/>
    <mergeCell ref="F8:F9"/>
    <mergeCell ref="G8:J8"/>
    <mergeCell ref="M8:M9"/>
    <mergeCell ref="N8:N9"/>
    <mergeCell ref="O8:O9"/>
    <mergeCell ref="P8:P9"/>
    <mergeCell ref="Q8:Q9"/>
    <mergeCell ref="L8:L9"/>
    <mergeCell ref="O4:Q4"/>
    <mergeCell ref="B7:B9"/>
  </mergeCells>
  <phoneticPr fontId="0" type="noConversion"/>
  <pageMargins left="0.55118110236220474" right="0.55118110236220474" top="0.78740157480314965" bottom="0.59055118110236227" header="0" footer="0"/>
  <pageSetup paperSize="9" scale="68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view="pageBreakPreview" topLeftCell="B7" zoomScale="110" zoomScaleSheetLayoutView="110" workbookViewId="0">
      <selection activeCell="E11" sqref="E11"/>
    </sheetView>
  </sheetViews>
  <sheetFormatPr defaultRowHeight="12.75" x14ac:dyDescent="0.2"/>
  <cols>
    <col min="1" max="1" width="3.7109375" hidden="1" customWidth="1"/>
    <col min="2" max="2" width="32.140625" style="2" customWidth="1"/>
    <col min="3" max="3" width="19.140625" style="2" customWidth="1"/>
    <col min="4" max="4" width="22.5703125" style="2" customWidth="1"/>
    <col min="5" max="5" width="13.85546875" style="2" customWidth="1"/>
    <col min="6" max="6" width="11" style="2" customWidth="1"/>
    <col min="7" max="7" width="9.7109375" customWidth="1"/>
    <col min="8" max="8" width="10.85546875" customWidth="1"/>
    <col min="9" max="9" width="9.85546875" customWidth="1"/>
    <col min="10" max="10" width="10.140625" customWidth="1"/>
    <col min="11" max="11" width="34.28515625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x14ac:dyDescent="0.2">
      <c r="A1" s="1"/>
      <c r="B1" s="20"/>
      <c r="C1" s="20"/>
      <c r="D1" s="20"/>
      <c r="E1" s="20"/>
      <c r="F1" s="20"/>
      <c r="G1" s="12"/>
      <c r="H1" s="12"/>
      <c r="I1" s="12"/>
      <c r="J1" s="12"/>
      <c r="K1" s="67" t="s">
        <v>109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x14ac:dyDescent="0.2">
      <c r="A2" s="1"/>
      <c r="B2" s="20"/>
      <c r="C2" s="20"/>
      <c r="D2" s="20"/>
      <c r="E2" s="20"/>
      <c r="F2" s="20"/>
      <c r="G2" s="12"/>
      <c r="H2" s="12"/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20.25" customHeight="1" x14ac:dyDescent="0.2">
      <c r="A3" s="1"/>
      <c r="B3" s="107" t="s">
        <v>98</v>
      </c>
      <c r="C3" s="107"/>
      <c r="D3" s="107"/>
      <c r="E3" s="107"/>
      <c r="F3" s="107"/>
      <c r="G3" s="107"/>
      <c r="H3" s="107"/>
      <c r="I3" s="107"/>
      <c r="J3" s="107"/>
      <c r="K3" s="10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0" customHeight="1" x14ac:dyDescent="0.2">
      <c r="A4" s="1"/>
      <c r="B4" s="103" t="s">
        <v>1</v>
      </c>
      <c r="C4" s="103" t="s">
        <v>2</v>
      </c>
      <c r="D4" s="103" t="s">
        <v>23</v>
      </c>
      <c r="E4" s="80" t="s">
        <v>30</v>
      </c>
      <c r="F4" s="80"/>
      <c r="G4" s="80"/>
      <c r="H4" s="80"/>
      <c r="I4" s="80"/>
      <c r="J4" s="80"/>
      <c r="K4" s="80" t="s">
        <v>31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82.5" customHeight="1" x14ac:dyDescent="0.2">
      <c r="A5" s="1"/>
      <c r="B5" s="103"/>
      <c r="C5" s="103"/>
      <c r="D5" s="103"/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8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81" customHeight="1" x14ac:dyDescent="0.2">
      <c r="A6" s="1"/>
      <c r="B6" s="14" t="s">
        <v>99</v>
      </c>
      <c r="C6" s="14" t="s">
        <v>15</v>
      </c>
      <c r="D6" s="54" t="s">
        <v>22</v>
      </c>
      <c r="E6" s="47">
        <f>SUM(F6:J6)</f>
        <v>107101.2</v>
      </c>
      <c r="F6" s="47">
        <f>SUM(F7:F10)</f>
        <v>39492.5</v>
      </c>
      <c r="G6" s="47">
        <f t="shared" ref="G6:J6" si="0">SUM(G7:G10)</f>
        <v>49258.100000000006</v>
      </c>
      <c r="H6" s="47">
        <f t="shared" si="0"/>
        <v>6502.2000000000007</v>
      </c>
      <c r="I6" s="47">
        <f t="shared" si="0"/>
        <v>5924.2</v>
      </c>
      <c r="J6" s="47">
        <f t="shared" si="0"/>
        <v>5924.2</v>
      </c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29.25" customHeight="1" x14ac:dyDescent="0.25">
      <c r="A7" s="1"/>
      <c r="B7" s="16"/>
      <c r="C7" s="16"/>
      <c r="D7" s="53" t="s">
        <v>18</v>
      </c>
      <c r="E7" s="45">
        <f t="shared" ref="E7:E35" si="1">SUM(F7:J7)</f>
        <v>0</v>
      </c>
      <c r="F7" s="45">
        <f>F12+F22+F32+F42</f>
        <v>0</v>
      </c>
      <c r="G7" s="45">
        <f t="shared" ref="G7:J7" si="2">G12+G22+G32+G42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5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16"/>
      <c r="C8" s="16"/>
      <c r="D8" s="53" t="s">
        <v>19</v>
      </c>
      <c r="E8" s="45">
        <f t="shared" si="1"/>
        <v>74059.200000000026</v>
      </c>
      <c r="F8" s="45">
        <f>F13+F23+F33+F43</f>
        <v>32706.2</v>
      </c>
      <c r="G8" s="77">
        <f t="shared" ref="G8:J8" si="3">G13+G23+G33+G43</f>
        <v>36312.700000000004</v>
      </c>
      <c r="H8" s="45">
        <f>H13+H23+H33+H43</f>
        <v>1680.1</v>
      </c>
      <c r="I8" s="45">
        <f t="shared" si="3"/>
        <v>1680.1</v>
      </c>
      <c r="J8" s="45">
        <f t="shared" si="3"/>
        <v>1680.1</v>
      </c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16"/>
      <c r="C9" s="16"/>
      <c r="D9" s="53" t="s">
        <v>20</v>
      </c>
      <c r="E9" s="45">
        <f t="shared" si="1"/>
        <v>32141.999999999993</v>
      </c>
      <c r="F9" s="45">
        <f>F14+F24+F34+F44</f>
        <v>6606.2999999999993</v>
      </c>
      <c r="G9" s="45">
        <f t="shared" ref="G9:J9" si="4">G14+G24+G34+G44</f>
        <v>12765.4</v>
      </c>
      <c r="H9" s="45">
        <f t="shared" si="4"/>
        <v>4642.1000000000004</v>
      </c>
      <c r="I9" s="45">
        <f t="shared" si="4"/>
        <v>4064.1</v>
      </c>
      <c r="J9" s="45">
        <f t="shared" si="4"/>
        <v>4064.1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8.75" customHeight="1" x14ac:dyDescent="0.2">
      <c r="A10" s="1"/>
      <c r="B10" s="16"/>
      <c r="C10" s="16"/>
      <c r="D10" s="68" t="s">
        <v>21</v>
      </c>
      <c r="E10" s="45">
        <f t="shared" si="1"/>
        <v>900</v>
      </c>
      <c r="F10" s="45">
        <f t="shared" ref="F10:J10" si="5">F15+F25+F40+F55+F70+F80+F90</f>
        <v>180</v>
      </c>
      <c r="G10" s="45">
        <f t="shared" si="5"/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35.25" customHeight="1" x14ac:dyDescent="0.2">
      <c r="A11" s="1"/>
      <c r="B11" s="15" t="s">
        <v>24</v>
      </c>
      <c r="C11" s="15"/>
      <c r="D11" s="5" t="s">
        <v>27</v>
      </c>
      <c r="E11" s="47">
        <f t="shared" si="1"/>
        <v>29159.1</v>
      </c>
      <c r="F11" s="47">
        <f>SUM(F12:F15)</f>
        <v>5067.2</v>
      </c>
      <c r="G11" s="47">
        <f t="shared" ref="G11:J11" si="6">SUM(G12:G15)</f>
        <v>11036.9</v>
      </c>
      <c r="H11" s="47">
        <f t="shared" si="6"/>
        <v>4737</v>
      </c>
      <c r="I11" s="47">
        <f t="shared" si="6"/>
        <v>4159</v>
      </c>
      <c r="J11" s="47">
        <f t="shared" si="6"/>
        <v>4159</v>
      </c>
      <c r="K11" s="21"/>
    </row>
    <row r="12" spans="1:91" ht="32.25" customHeight="1" x14ac:dyDescent="0.2">
      <c r="A12" s="1"/>
      <c r="B12" s="24"/>
      <c r="C12" s="24"/>
      <c r="D12" s="53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  <c r="K12" s="19"/>
    </row>
    <row r="13" spans="1:91" ht="18" customHeight="1" x14ac:dyDescent="0.2">
      <c r="A13" s="1"/>
      <c r="B13" s="24"/>
      <c r="C13" s="24"/>
      <c r="D13" s="53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  <c r="K13" s="19"/>
    </row>
    <row r="14" spans="1:91" ht="18" customHeight="1" x14ac:dyDescent="0.2">
      <c r="A14" s="1"/>
      <c r="B14" s="16"/>
      <c r="C14" s="16"/>
      <c r="D14" s="53" t="s">
        <v>20</v>
      </c>
      <c r="E14" s="45">
        <f t="shared" si="1"/>
        <v>28259.1</v>
      </c>
      <c r="F14" s="45">
        <f>F19</f>
        <v>4887.2</v>
      </c>
      <c r="G14" s="45">
        <f t="shared" ref="G14:J14" si="9">G19</f>
        <v>10856.9</v>
      </c>
      <c r="H14" s="45">
        <f t="shared" si="9"/>
        <v>4557</v>
      </c>
      <c r="I14" s="45">
        <f t="shared" si="9"/>
        <v>3979</v>
      </c>
      <c r="J14" s="45">
        <f t="shared" si="9"/>
        <v>3979</v>
      </c>
      <c r="K14" s="19"/>
    </row>
    <row r="15" spans="1:91" ht="31.5" customHeight="1" x14ac:dyDescent="0.2">
      <c r="A15" s="1"/>
      <c r="B15" s="16"/>
      <c r="C15" s="16"/>
      <c r="D15" s="53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  <c r="K15" s="19"/>
    </row>
    <row r="16" spans="1:91" ht="133.5" customHeight="1" x14ac:dyDescent="0.2">
      <c r="A16" s="1"/>
      <c r="B16" s="16" t="s">
        <v>76</v>
      </c>
      <c r="C16" s="53" t="s">
        <v>84</v>
      </c>
      <c r="D16" s="52" t="s">
        <v>27</v>
      </c>
      <c r="E16" s="45">
        <f t="shared" si="1"/>
        <v>29159.1</v>
      </c>
      <c r="F16" s="45">
        <f>SUM(F17:F20)</f>
        <v>5067.2</v>
      </c>
      <c r="G16" s="45">
        <f t="shared" ref="G16:J16" si="11">SUM(G17:G20)</f>
        <v>11036.9</v>
      </c>
      <c r="H16" s="45">
        <f t="shared" si="11"/>
        <v>4737</v>
      </c>
      <c r="I16" s="45">
        <f t="shared" si="11"/>
        <v>4159</v>
      </c>
      <c r="J16" s="45">
        <f t="shared" si="11"/>
        <v>4159</v>
      </c>
      <c r="K16" s="13" t="s">
        <v>79</v>
      </c>
    </row>
    <row r="17" spans="1:11" ht="32.25" customHeight="1" x14ac:dyDescent="0.2">
      <c r="A17" s="1"/>
      <c r="B17" s="53"/>
      <c r="C17" s="53"/>
      <c r="D17" s="53" t="s">
        <v>18</v>
      </c>
      <c r="E17" s="45">
        <f t="shared" si="1"/>
        <v>0</v>
      </c>
      <c r="F17" s="45"/>
      <c r="G17" s="45"/>
      <c r="H17" s="45"/>
      <c r="I17" s="45"/>
      <c r="J17" s="45"/>
      <c r="K17" s="19"/>
    </row>
    <row r="18" spans="1:11" ht="18" customHeight="1" x14ac:dyDescent="0.2">
      <c r="A18" s="1"/>
      <c r="B18" s="53"/>
      <c r="C18" s="53"/>
      <c r="D18" s="53" t="s">
        <v>19</v>
      </c>
      <c r="E18" s="45">
        <f t="shared" si="1"/>
        <v>0</v>
      </c>
      <c r="F18" s="45"/>
      <c r="G18" s="45"/>
      <c r="H18" s="45"/>
      <c r="I18" s="45"/>
      <c r="J18" s="45"/>
      <c r="K18" s="19"/>
    </row>
    <row r="19" spans="1:11" ht="21" customHeight="1" x14ac:dyDescent="0.2">
      <c r="A19" s="1"/>
      <c r="B19" s="16"/>
      <c r="C19" s="16"/>
      <c r="D19" s="53" t="s">
        <v>20</v>
      </c>
      <c r="E19" s="45">
        <f t="shared" si="1"/>
        <v>28259.1</v>
      </c>
      <c r="F19" s="45">
        <v>4887.2</v>
      </c>
      <c r="G19" s="45">
        <v>10856.9</v>
      </c>
      <c r="H19" s="45">
        <v>4557</v>
      </c>
      <c r="I19" s="45">
        <v>3979</v>
      </c>
      <c r="J19" s="45">
        <v>3979</v>
      </c>
      <c r="K19" s="19"/>
    </row>
    <row r="20" spans="1:11" ht="30" customHeight="1" x14ac:dyDescent="0.2">
      <c r="A20" s="1"/>
      <c r="B20" s="16"/>
      <c r="C20" s="16"/>
      <c r="D20" s="53" t="s">
        <v>21</v>
      </c>
      <c r="E20" s="45">
        <f t="shared" si="1"/>
        <v>900</v>
      </c>
      <c r="F20" s="45">
        <v>180</v>
      </c>
      <c r="G20" s="45">
        <v>180</v>
      </c>
      <c r="H20" s="45">
        <v>180</v>
      </c>
      <c r="I20" s="45">
        <v>180</v>
      </c>
      <c r="J20" s="45">
        <v>180</v>
      </c>
      <c r="K20" s="19"/>
    </row>
    <row r="21" spans="1:11" ht="98.25" customHeight="1" x14ac:dyDescent="0.2">
      <c r="A21" s="1"/>
      <c r="B21" s="14" t="s">
        <v>67</v>
      </c>
      <c r="C21" s="14"/>
      <c r="D21" s="5" t="s">
        <v>27</v>
      </c>
      <c r="E21" s="47">
        <f t="shared" si="1"/>
        <v>69170.899999999994</v>
      </c>
      <c r="F21" s="47">
        <f>SUM(F22:F25)</f>
        <v>32711.1</v>
      </c>
      <c r="G21" s="47">
        <f t="shared" ref="G21:J21" si="12">SUM(G22:G25)</f>
        <v>36459.800000000003</v>
      </c>
      <c r="H21" s="47">
        <f t="shared" si="12"/>
        <v>0</v>
      </c>
      <c r="I21" s="47">
        <f t="shared" si="12"/>
        <v>0</v>
      </c>
      <c r="J21" s="47">
        <f t="shared" si="12"/>
        <v>0</v>
      </c>
      <c r="K21" s="21"/>
    </row>
    <row r="22" spans="1:11" ht="31.5" customHeight="1" x14ac:dyDescent="0.2">
      <c r="A22" s="1"/>
      <c r="B22" s="16"/>
      <c r="C22" s="16"/>
      <c r="D22" s="53" t="s">
        <v>18</v>
      </c>
      <c r="E22" s="45">
        <f t="shared" si="1"/>
        <v>0</v>
      </c>
      <c r="F22" s="45">
        <f>F27</f>
        <v>0</v>
      </c>
      <c r="G22" s="45">
        <f t="shared" ref="G22:J22" si="13">G27</f>
        <v>0</v>
      </c>
      <c r="H22" s="45">
        <f t="shared" si="13"/>
        <v>0</v>
      </c>
      <c r="I22" s="45">
        <f t="shared" si="13"/>
        <v>0</v>
      </c>
      <c r="J22" s="45">
        <f t="shared" si="13"/>
        <v>0</v>
      </c>
      <c r="K22" s="19"/>
    </row>
    <row r="23" spans="1:11" ht="21" customHeight="1" x14ac:dyDescent="0.2">
      <c r="A23" s="1"/>
      <c r="B23" s="16"/>
      <c r="C23" s="16"/>
      <c r="D23" s="53" t="s">
        <v>19</v>
      </c>
      <c r="E23" s="45">
        <f t="shared" si="1"/>
        <v>65712.3</v>
      </c>
      <c r="F23" s="45">
        <f>F28</f>
        <v>31075.5</v>
      </c>
      <c r="G23" s="45">
        <f t="shared" ref="G23:J23" si="14">G28</f>
        <v>34636.800000000003</v>
      </c>
      <c r="H23" s="45">
        <f t="shared" si="14"/>
        <v>0</v>
      </c>
      <c r="I23" s="45">
        <f t="shared" si="14"/>
        <v>0</v>
      </c>
      <c r="J23" s="45">
        <f t="shared" si="14"/>
        <v>0</v>
      </c>
      <c r="K23" s="19"/>
    </row>
    <row r="24" spans="1:11" ht="21" customHeight="1" x14ac:dyDescent="0.2">
      <c r="A24" s="1"/>
      <c r="B24" s="16"/>
      <c r="C24" s="16"/>
      <c r="D24" s="53" t="s">
        <v>20</v>
      </c>
      <c r="E24" s="45">
        <f t="shared" si="1"/>
        <v>3458.6</v>
      </c>
      <c r="F24" s="45">
        <v>1635.6</v>
      </c>
      <c r="G24" s="45">
        <f t="shared" ref="G24:J24" si="15">G29</f>
        <v>1823</v>
      </c>
      <c r="H24" s="45">
        <f t="shared" si="15"/>
        <v>0</v>
      </c>
      <c r="I24" s="45">
        <f t="shared" si="15"/>
        <v>0</v>
      </c>
      <c r="J24" s="45">
        <f t="shared" si="15"/>
        <v>0</v>
      </c>
      <c r="K24" s="19"/>
    </row>
    <row r="25" spans="1:11" ht="32.25" customHeight="1" x14ac:dyDescent="0.2">
      <c r="A25" s="1"/>
      <c r="B25" s="16"/>
      <c r="C25" s="16"/>
      <c r="D25" s="53" t="s">
        <v>21</v>
      </c>
      <c r="E25" s="45">
        <f t="shared" si="1"/>
        <v>0</v>
      </c>
      <c r="F25" s="45">
        <f>F30</f>
        <v>0</v>
      </c>
      <c r="G25" s="45">
        <f t="shared" ref="G25:J25" si="16">G30</f>
        <v>0</v>
      </c>
      <c r="H25" s="45">
        <f t="shared" si="16"/>
        <v>0</v>
      </c>
      <c r="I25" s="45">
        <f t="shared" si="16"/>
        <v>0</v>
      </c>
      <c r="J25" s="45">
        <f t="shared" si="16"/>
        <v>0</v>
      </c>
      <c r="K25" s="19"/>
    </row>
    <row r="26" spans="1:11" ht="207.75" customHeight="1" x14ac:dyDescent="0.2">
      <c r="A26" s="1"/>
      <c r="B26" s="23" t="s">
        <v>77</v>
      </c>
      <c r="C26" s="39" t="s">
        <v>15</v>
      </c>
      <c r="D26" s="52" t="s">
        <v>27</v>
      </c>
      <c r="E26" s="45">
        <f t="shared" si="1"/>
        <v>69170.899999999994</v>
      </c>
      <c r="F26" s="45">
        <f>SUM(F27:F30)</f>
        <v>32711.1</v>
      </c>
      <c r="G26" s="45">
        <f t="shared" ref="G26:J26" si="17">SUM(G27:G30)</f>
        <v>36459.800000000003</v>
      </c>
      <c r="H26" s="45">
        <f t="shared" si="17"/>
        <v>0</v>
      </c>
      <c r="I26" s="45">
        <f t="shared" si="17"/>
        <v>0</v>
      </c>
      <c r="J26" s="45">
        <f t="shared" si="17"/>
        <v>0</v>
      </c>
      <c r="K26" s="13" t="s">
        <v>68</v>
      </c>
    </row>
    <row r="27" spans="1:11" ht="32.25" customHeight="1" x14ac:dyDescent="0.2">
      <c r="A27" s="1"/>
      <c r="B27" s="16"/>
      <c r="C27" s="16"/>
      <c r="D27" s="53" t="s">
        <v>18</v>
      </c>
      <c r="E27" s="45">
        <f t="shared" si="1"/>
        <v>0</v>
      </c>
      <c r="F27" s="45"/>
      <c r="G27" s="45"/>
      <c r="H27" s="45"/>
      <c r="I27" s="45"/>
      <c r="J27" s="45"/>
      <c r="K27" s="19"/>
    </row>
    <row r="28" spans="1:11" ht="21" customHeight="1" x14ac:dyDescent="0.2">
      <c r="A28" s="1"/>
      <c r="B28" s="16"/>
      <c r="C28" s="16"/>
      <c r="D28" s="53" t="s">
        <v>19</v>
      </c>
      <c r="E28" s="45">
        <f t="shared" si="1"/>
        <v>65712.3</v>
      </c>
      <c r="F28" s="45">
        <v>31075.5</v>
      </c>
      <c r="G28" s="45">
        <v>34636.800000000003</v>
      </c>
      <c r="H28" s="45"/>
      <c r="I28" s="45"/>
      <c r="J28" s="45"/>
      <c r="K28" s="19"/>
    </row>
    <row r="29" spans="1:11" ht="21" customHeight="1" x14ac:dyDescent="0.2">
      <c r="A29" s="1"/>
      <c r="B29" s="16"/>
      <c r="C29" s="16"/>
      <c r="D29" s="53" t="s">
        <v>20</v>
      </c>
      <c r="E29" s="45">
        <f t="shared" si="1"/>
        <v>3458.6</v>
      </c>
      <c r="F29" s="45">
        <v>1635.6</v>
      </c>
      <c r="G29" s="45">
        <v>1823</v>
      </c>
      <c r="H29" s="45"/>
      <c r="I29" s="45"/>
      <c r="J29" s="45"/>
      <c r="K29" s="19"/>
    </row>
    <row r="30" spans="1:11" ht="30" customHeight="1" x14ac:dyDescent="0.2">
      <c r="A30" s="1"/>
      <c r="B30" s="16"/>
      <c r="C30" s="16"/>
      <c r="D30" s="53" t="s">
        <v>21</v>
      </c>
      <c r="E30" s="45">
        <f t="shared" si="1"/>
        <v>0</v>
      </c>
      <c r="F30" s="45"/>
      <c r="G30" s="45"/>
      <c r="H30" s="45"/>
      <c r="I30" s="45"/>
      <c r="J30" s="45"/>
      <c r="K30" s="19"/>
    </row>
    <row r="31" spans="1:11" ht="87" customHeight="1" x14ac:dyDescent="0.2">
      <c r="A31" s="1"/>
      <c r="B31" s="33" t="s">
        <v>100</v>
      </c>
      <c r="C31" s="16"/>
      <c r="D31" s="5" t="s">
        <v>27</v>
      </c>
      <c r="E31" s="47">
        <f t="shared" si="1"/>
        <v>0</v>
      </c>
      <c r="F31" s="57">
        <f>SUM(F32:F35)</f>
        <v>0</v>
      </c>
      <c r="G31" s="57">
        <f t="shared" ref="G31:J31" si="18">SUM(G32:G35)</f>
        <v>0</v>
      </c>
      <c r="H31" s="57">
        <f t="shared" si="18"/>
        <v>0</v>
      </c>
      <c r="I31" s="57">
        <f t="shared" si="18"/>
        <v>0</v>
      </c>
      <c r="J31" s="57">
        <f t="shared" si="18"/>
        <v>0</v>
      </c>
      <c r="K31" s="4"/>
    </row>
    <row r="32" spans="1:11" ht="32.25" customHeight="1" x14ac:dyDescent="0.2">
      <c r="A32" s="1"/>
      <c r="B32" s="16"/>
      <c r="C32" s="16"/>
      <c r="D32" s="53" t="s">
        <v>18</v>
      </c>
      <c r="E32" s="45">
        <f t="shared" si="1"/>
        <v>0</v>
      </c>
      <c r="F32" s="56">
        <f>F37</f>
        <v>0</v>
      </c>
      <c r="G32" s="56">
        <f t="shared" ref="G32:J32" si="19">G37</f>
        <v>0</v>
      </c>
      <c r="H32" s="56">
        <f t="shared" si="19"/>
        <v>0</v>
      </c>
      <c r="I32" s="56">
        <f t="shared" si="19"/>
        <v>0</v>
      </c>
      <c r="J32" s="56">
        <f t="shared" si="19"/>
        <v>0</v>
      </c>
      <c r="K32" s="13"/>
    </row>
    <row r="33" spans="1:11" ht="21" customHeight="1" x14ac:dyDescent="0.2">
      <c r="A33" s="1"/>
      <c r="B33" s="16"/>
      <c r="C33" s="16"/>
      <c r="D33" s="53" t="s">
        <v>19</v>
      </c>
      <c r="E33" s="45">
        <f t="shared" si="1"/>
        <v>0</v>
      </c>
      <c r="F33" s="56">
        <f>F38</f>
        <v>0</v>
      </c>
      <c r="G33" s="56">
        <f t="shared" ref="G33:J33" si="20">G38</f>
        <v>0</v>
      </c>
      <c r="H33" s="56">
        <f t="shared" si="20"/>
        <v>0</v>
      </c>
      <c r="I33" s="56">
        <f t="shared" si="20"/>
        <v>0</v>
      </c>
      <c r="J33" s="56">
        <f t="shared" si="20"/>
        <v>0</v>
      </c>
      <c r="K33" s="13"/>
    </row>
    <row r="34" spans="1:11" ht="21" customHeight="1" x14ac:dyDescent="0.2">
      <c r="A34" s="1"/>
      <c r="B34" s="16"/>
      <c r="C34" s="16"/>
      <c r="D34" s="53" t="s">
        <v>20</v>
      </c>
      <c r="E34" s="45">
        <f t="shared" si="1"/>
        <v>0</v>
      </c>
      <c r="F34" s="56">
        <f>F39</f>
        <v>0</v>
      </c>
      <c r="G34" s="56">
        <f t="shared" ref="G34:J34" si="21">G39</f>
        <v>0</v>
      </c>
      <c r="H34" s="56">
        <f t="shared" si="21"/>
        <v>0</v>
      </c>
      <c r="I34" s="56">
        <f t="shared" si="21"/>
        <v>0</v>
      </c>
      <c r="J34" s="56">
        <f t="shared" si="21"/>
        <v>0</v>
      </c>
      <c r="K34" s="13"/>
    </row>
    <row r="35" spans="1:11" ht="30" customHeight="1" x14ac:dyDescent="0.2">
      <c r="A35" s="1"/>
      <c r="B35" s="16"/>
      <c r="C35" s="16"/>
      <c r="D35" s="53" t="s">
        <v>21</v>
      </c>
      <c r="E35" s="45">
        <f t="shared" si="1"/>
        <v>0</v>
      </c>
      <c r="F35" s="56">
        <f>F40</f>
        <v>0</v>
      </c>
      <c r="G35" s="56">
        <f t="shared" ref="G35:J35" si="22">G40</f>
        <v>0</v>
      </c>
      <c r="H35" s="56">
        <f t="shared" si="22"/>
        <v>0</v>
      </c>
      <c r="I35" s="56">
        <f t="shared" si="22"/>
        <v>0</v>
      </c>
      <c r="J35" s="56">
        <f t="shared" si="22"/>
        <v>0</v>
      </c>
      <c r="K35" s="13"/>
    </row>
    <row r="36" spans="1:11" ht="135.75" customHeight="1" x14ac:dyDescent="0.2">
      <c r="A36" s="1"/>
      <c r="B36" s="22" t="s">
        <v>78</v>
      </c>
      <c r="C36" s="63" t="s">
        <v>101</v>
      </c>
      <c r="D36" s="30" t="s">
        <v>27</v>
      </c>
      <c r="E36" s="64">
        <f t="shared" ref="E36:E60" si="23">SUM(F36:J36)</f>
        <v>0</v>
      </c>
      <c r="F36" s="65">
        <f>F37+F38+F39+F40</f>
        <v>0</v>
      </c>
      <c r="G36" s="65">
        <f t="shared" ref="G36:J36" si="24">G37+G38+G39+G40</f>
        <v>0</v>
      </c>
      <c r="H36" s="65">
        <f t="shared" si="24"/>
        <v>0</v>
      </c>
      <c r="I36" s="65">
        <f t="shared" si="24"/>
        <v>0</v>
      </c>
      <c r="J36" s="65">
        <f t="shared" si="24"/>
        <v>0</v>
      </c>
      <c r="K36" s="22" t="s">
        <v>70</v>
      </c>
    </row>
    <row r="37" spans="1:11" ht="30.6" customHeight="1" x14ac:dyDescent="0.2">
      <c r="A37" s="1"/>
      <c r="B37" s="22"/>
      <c r="C37" s="63"/>
      <c r="D37" s="68" t="s">
        <v>18</v>
      </c>
      <c r="E37" s="45">
        <f t="shared" si="23"/>
        <v>0</v>
      </c>
      <c r="F37" s="45">
        <f t="shared" ref="F37:F40" si="25">SUM(G37:K37)</f>
        <v>0</v>
      </c>
      <c r="G37" s="45">
        <f t="shared" ref="G37:G40" si="26">SUM(H37:L37)</f>
        <v>0</v>
      </c>
      <c r="H37" s="45">
        <f t="shared" ref="H37:H40" si="27">SUM(I37:M37)</f>
        <v>0</v>
      </c>
      <c r="I37" s="45">
        <f t="shared" ref="I37:I40" si="28">SUM(J37:N37)</f>
        <v>0</v>
      </c>
      <c r="J37" s="45">
        <f t="shared" ref="J37:J40" si="29">SUM(K37:O37)</f>
        <v>0</v>
      </c>
      <c r="K37" s="22"/>
    </row>
    <row r="38" spans="1:11" ht="30.6" customHeight="1" x14ac:dyDescent="0.2">
      <c r="A38" s="1"/>
      <c r="B38" s="22"/>
      <c r="C38" s="63"/>
      <c r="D38" s="68" t="s">
        <v>19</v>
      </c>
      <c r="E38" s="45">
        <f t="shared" si="23"/>
        <v>0</v>
      </c>
      <c r="F38" s="45">
        <f t="shared" si="25"/>
        <v>0</v>
      </c>
      <c r="G38" s="45">
        <f t="shared" si="26"/>
        <v>0</v>
      </c>
      <c r="H38" s="45">
        <f t="shared" si="27"/>
        <v>0</v>
      </c>
      <c r="I38" s="45">
        <f t="shared" si="28"/>
        <v>0</v>
      </c>
      <c r="J38" s="45">
        <f t="shared" si="29"/>
        <v>0</v>
      </c>
      <c r="K38" s="22"/>
    </row>
    <row r="39" spans="1:11" ht="30.6" customHeight="1" x14ac:dyDescent="0.2">
      <c r="A39" s="1"/>
      <c r="B39" s="22"/>
      <c r="C39" s="63"/>
      <c r="D39" s="68" t="s">
        <v>20</v>
      </c>
      <c r="E39" s="45">
        <f t="shared" si="23"/>
        <v>0</v>
      </c>
      <c r="F39" s="45">
        <f t="shared" si="25"/>
        <v>0</v>
      </c>
      <c r="G39" s="45">
        <f t="shared" si="26"/>
        <v>0</v>
      </c>
      <c r="H39" s="45">
        <f t="shared" si="27"/>
        <v>0</v>
      </c>
      <c r="I39" s="45">
        <f t="shared" si="28"/>
        <v>0</v>
      </c>
      <c r="J39" s="45">
        <f t="shared" si="29"/>
        <v>0</v>
      </c>
      <c r="K39" s="22"/>
    </row>
    <row r="40" spans="1:11" ht="30.6" customHeight="1" x14ac:dyDescent="0.2">
      <c r="A40" s="1"/>
      <c r="B40" s="22"/>
      <c r="C40" s="63"/>
      <c r="D40" s="68" t="s">
        <v>21</v>
      </c>
      <c r="E40" s="45">
        <f t="shared" si="23"/>
        <v>0</v>
      </c>
      <c r="F40" s="45">
        <f t="shared" si="25"/>
        <v>0</v>
      </c>
      <c r="G40" s="45">
        <f t="shared" si="26"/>
        <v>0</v>
      </c>
      <c r="H40" s="45">
        <f t="shared" si="27"/>
        <v>0</v>
      </c>
      <c r="I40" s="45">
        <f t="shared" si="28"/>
        <v>0</v>
      </c>
      <c r="J40" s="45">
        <f t="shared" si="29"/>
        <v>0</v>
      </c>
      <c r="K40" s="22"/>
    </row>
    <row r="41" spans="1:11" ht="54.75" customHeight="1" x14ac:dyDescent="0.2">
      <c r="A41" s="1"/>
      <c r="B41" s="14" t="s">
        <v>102</v>
      </c>
      <c r="C41" s="14"/>
      <c r="D41" s="5" t="s">
        <v>27</v>
      </c>
      <c r="E41" s="47">
        <f t="shared" si="23"/>
        <v>8771.2000000000007</v>
      </c>
      <c r="F41" s="57">
        <f>SUM(F42:F45)</f>
        <v>1714.2</v>
      </c>
      <c r="G41" s="57">
        <f t="shared" ref="G41:J41" si="30">SUM(G42:G45)</f>
        <v>1761.4</v>
      </c>
      <c r="H41" s="57">
        <f t="shared" si="30"/>
        <v>1765.1999999999998</v>
      </c>
      <c r="I41" s="57">
        <f t="shared" si="30"/>
        <v>1765.1999999999998</v>
      </c>
      <c r="J41" s="57">
        <f t="shared" si="30"/>
        <v>1765.1999999999998</v>
      </c>
      <c r="K41" s="4"/>
    </row>
    <row r="42" spans="1:11" ht="30.75" customHeight="1" x14ac:dyDescent="0.2">
      <c r="A42" s="1"/>
      <c r="B42" s="16"/>
      <c r="C42" s="16"/>
      <c r="D42" s="53" t="s">
        <v>18</v>
      </c>
      <c r="E42" s="45">
        <f t="shared" si="23"/>
        <v>0</v>
      </c>
      <c r="F42" s="56">
        <f>F47+F52+F57</f>
        <v>0</v>
      </c>
      <c r="G42" s="56">
        <f t="shared" ref="G42:J42" si="31">G47+G52+G57</f>
        <v>0</v>
      </c>
      <c r="H42" s="56">
        <f t="shared" si="31"/>
        <v>0</v>
      </c>
      <c r="I42" s="56">
        <f t="shared" si="31"/>
        <v>0</v>
      </c>
      <c r="J42" s="56">
        <f t="shared" si="31"/>
        <v>0</v>
      </c>
      <c r="K42" s="13"/>
    </row>
    <row r="43" spans="1:11" ht="15.75" x14ac:dyDescent="0.2">
      <c r="A43" s="1"/>
      <c r="B43" s="16"/>
      <c r="C43" s="16"/>
      <c r="D43" s="53" t="s">
        <v>19</v>
      </c>
      <c r="E43" s="45">
        <f t="shared" si="23"/>
        <v>8346.9000000000015</v>
      </c>
      <c r="F43" s="56">
        <v>1630.7</v>
      </c>
      <c r="G43" s="56">
        <v>1675.9</v>
      </c>
      <c r="H43" s="56">
        <v>1680.1</v>
      </c>
      <c r="I43" s="56">
        <v>1680.1</v>
      </c>
      <c r="J43" s="56">
        <v>1680.1</v>
      </c>
      <c r="K43" s="13"/>
    </row>
    <row r="44" spans="1:11" ht="15.75" x14ac:dyDescent="0.2">
      <c r="A44" s="1"/>
      <c r="B44" s="16"/>
      <c r="C44" s="16"/>
      <c r="D44" s="53" t="s">
        <v>20</v>
      </c>
      <c r="E44" s="45">
        <f t="shared" si="23"/>
        <v>424.29999999999995</v>
      </c>
      <c r="F44" s="56">
        <v>83.5</v>
      </c>
      <c r="G44" s="56">
        <f t="shared" ref="G44" si="32">G49+G54+G59</f>
        <v>85.5</v>
      </c>
      <c r="H44" s="56">
        <v>85.1</v>
      </c>
      <c r="I44" s="56">
        <v>85.1</v>
      </c>
      <c r="J44" s="56">
        <v>85.1</v>
      </c>
      <c r="K44" s="13"/>
    </row>
    <row r="45" spans="1:11" ht="34.5" customHeight="1" x14ac:dyDescent="0.2">
      <c r="A45" s="1"/>
      <c r="B45" s="16"/>
      <c r="C45" s="16"/>
      <c r="D45" s="53" t="s">
        <v>21</v>
      </c>
      <c r="E45" s="45">
        <f t="shared" si="23"/>
        <v>0</v>
      </c>
      <c r="F45" s="56">
        <f>F50+F55+F60</f>
        <v>0</v>
      </c>
      <c r="G45" s="56">
        <f t="shared" ref="G45:J45" si="33">G50+G55+G60</f>
        <v>0</v>
      </c>
      <c r="H45" s="56">
        <f t="shared" si="33"/>
        <v>0</v>
      </c>
      <c r="I45" s="56">
        <f t="shared" si="33"/>
        <v>0</v>
      </c>
      <c r="J45" s="56">
        <f t="shared" si="33"/>
        <v>0</v>
      </c>
      <c r="K45" s="13"/>
    </row>
    <row r="46" spans="1:11" ht="161.25" customHeight="1" x14ac:dyDescent="0.2">
      <c r="A46" s="1"/>
      <c r="B46" s="16" t="s">
        <v>103</v>
      </c>
      <c r="C46" s="16" t="s">
        <v>16</v>
      </c>
      <c r="D46" s="52" t="s">
        <v>27</v>
      </c>
      <c r="E46" s="45">
        <f t="shared" si="23"/>
        <v>8048.4000000000005</v>
      </c>
      <c r="F46" s="56">
        <v>1577.8</v>
      </c>
      <c r="G46" s="56">
        <v>1623.2</v>
      </c>
      <c r="H46" s="56">
        <v>1615.8</v>
      </c>
      <c r="I46" s="56">
        <v>1615.8</v>
      </c>
      <c r="J46" s="56">
        <v>1615.8</v>
      </c>
      <c r="K46" s="13" t="s">
        <v>71</v>
      </c>
    </row>
    <row r="47" spans="1:11" ht="37.5" customHeight="1" x14ac:dyDescent="0.2">
      <c r="A47" s="1"/>
      <c r="B47" s="16"/>
      <c r="C47" s="16"/>
      <c r="D47" s="53" t="s">
        <v>18</v>
      </c>
      <c r="E47" s="45">
        <f t="shared" si="23"/>
        <v>0</v>
      </c>
      <c r="F47" s="56"/>
      <c r="G47" s="56"/>
      <c r="H47" s="56"/>
      <c r="I47" s="56"/>
      <c r="J47" s="56"/>
      <c r="K47" s="13"/>
    </row>
    <row r="48" spans="1:11" ht="18.75" customHeight="1" x14ac:dyDescent="0.2">
      <c r="A48" s="1"/>
      <c r="B48" s="16"/>
      <c r="C48" s="16"/>
      <c r="D48" s="53" t="s">
        <v>19</v>
      </c>
      <c r="E48" s="45">
        <f t="shared" si="23"/>
        <v>8048.4000000000005</v>
      </c>
      <c r="F48" s="45">
        <v>1577.8</v>
      </c>
      <c r="G48" s="45">
        <v>1623.2</v>
      </c>
      <c r="H48" s="45">
        <v>1615.8</v>
      </c>
      <c r="I48" s="45">
        <v>1615.8</v>
      </c>
      <c r="J48" s="45">
        <v>1615.8</v>
      </c>
      <c r="K48" s="13"/>
    </row>
    <row r="49" spans="1:11" ht="18.75" customHeight="1" x14ac:dyDescent="0.2">
      <c r="A49" s="1"/>
      <c r="B49" s="16"/>
      <c r="C49" s="16"/>
      <c r="D49" s="53" t="s">
        <v>20</v>
      </c>
      <c r="E49" s="45">
        <f t="shared" si="23"/>
        <v>0</v>
      </c>
      <c r="F49" s="45"/>
      <c r="G49" s="45"/>
      <c r="H49" s="45"/>
      <c r="I49" s="45"/>
      <c r="J49" s="45"/>
      <c r="K49" s="19"/>
    </row>
    <row r="50" spans="1:11" ht="29.25" customHeight="1" x14ac:dyDescent="0.2">
      <c r="A50" s="1"/>
      <c r="B50" s="16"/>
      <c r="C50" s="16"/>
      <c r="D50" s="53" t="s">
        <v>21</v>
      </c>
      <c r="E50" s="45">
        <f t="shared" si="23"/>
        <v>0</v>
      </c>
      <c r="F50" s="45"/>
      <c r="G50" s="45"/>
      <c r="H50" s="45"/>
      <c r="I50" s="45"/>
      <c r="J50" s="45"/>
      <c r="K50" s="19"/>
    </row>
    <row r="51" spans="1:11" ht="192.75" customHeight="1" x14ac:dyDescent="0.2">
      <c r="A51" s="1"/>
      <c r="B51" s="16" t="s">
        <v>104</v>
      </c>
      <c r="C51" s="16" t="s">
        <v>16</v>
      </c>
      <c r="D51" s="52" t="s">
        <v>27</v>
      </c>
      <c r="E51" s="45">
        <f t="shared" si="23"/>
        <v>298.5</v>
      </c>
      <c r="F51" s="45">
        <f>SUM(F52:F55)</f>
        <v>52.9</v>
      </c>
      <c r="G51" s="45">
        <f t="shared" ref="G51" si="34">SUM(G52:G55)</f>
        <v>52.7</v>
      </c>
      <c r="H51" s="45">
        <v>64.3</v>
      </c>
      <c r="I51" s="45">
        <v>64.3</v>
      </c>
      <c r="J51" s="45">
        <v>64.3</v>
      </c>
      <c r="K51" s="13" t="s">
        <v>72</v>
      </c>
    </row>
    <row r="52" spans="1:11" ht="36.75" customHeight="1" x14ac:dyDescent="0.2">
      <c r="A52" s="1"/>
      <c r="B52" s="16"/>
      <c r="C52" s="16"/>
      <c r="D52" s="53" t="s">
        <v>18</v>
      </c>
      <c r="E52" s="45">
        <f t="shared" si="23"/>
        <v>0</v>
      </c>
      <c r="F52" s="45"/>
      <c r="G52" s="45"/>
      <c r="H52" s="45"/>
      <c r="I52" s="45"/>
      <c r="J52" s="45"/>
      <c r="K52" s="19"/>
    </row>
    <row r="53" spans="1:11" ht="21" customHeight="1" x14ac:dyDescent="0.2">
      <c r="A53" s="1"/>
      <c r="B53" s="16"/>
      <c r="C53" s="16"/>
      <c r="D53" s="53" t="s">
        <v>19</v>
      </c>
      <c r="E53" s="45">
        <f t="shared" si="23"/>
        <v>298.5</v>
      </c>
      <c r="F53" s="45">
        <v>52.9</v>
      </c>
      <c r="G53" s="45">
        <v>52.7</v>
      </c>
      <c r="H53" s="45">
        <v>64.3</v>
      </c>
      <c r="I53" s="45">
        <v>64.3</v>
      </c>
      <c r="J53" s="45">
        <v>64.3</v>
      </c>
      <c r="K53" s="19"/>
    </row>
    <row r="54" spans="1:11" ht="21" customHeight="1" x14ac:dyDescent="0.2">
      <c r="A54" s="1"/>
      <c r="B54" s="16"/>
      <c r="C54" s="16"/>
      <c r="D54" s="53" t="s">
        <v>20</v>
      </c>
      <c r="E54" s="45">
        <f t="shared" si="23"/>
        <v>0</v>
      </c>
      <c r="F54" s="45"/>
      <c r="G54" s="45"/>
      <c r="H54" s="45"/>
      <c r="I54" s="45"/>
      <c r="J54" s="45"/>
      <c r="K54" s="19"/>
    </row>
    <row r="55" spans="1:11" ht="33.75" customHeight="1" x14ac:dyDescent="0.2">
      <c r="A55" s="1"/>
      <c r="B55" s="16"/>
      <c r="C55" s="16"/>
      <c r="D55" s="53" t="s">
        <v>21</v>
      </c>
      <c r="E55" s="45">
        <f t="shared" si="23"/>
        <v>0</v>
      </c>
      <c r="F55" s="45"/>
      <c r="G55" s="45"/>
      <c r="H55" s="45"/>
      <c r="I55" s="45"/>
      <c r="J55" s="45"/>
      <c r="K55" s="19"/>
    </row>
    <row r="56" spans="1:11" ht="47.25" x14ac:dyDescent="0.2">
      <c r="A56" s="1"/>
      <c r="B56" s="16" t="s">
        <v>110</v>
      </c>
      <c r="C56" s="16" t="s">
        <v>84</v>
      </c>
      <c r="D56" s="52" t="s">
        <v>27</v>
      </c>
      <c r="E56" s="45">
        <f t="shared" si="23"/>
        <v>424.29999999999995</v>
      </c>
      <c r="F56" s="45">
        <v>83.5</v>
      </c>
      <c r="G56" s="45">
        <v>85.5</v>
      </c>
      <c r="H56" s="45">
        <v>85.1</v>
      </c>
      <c r="I56" s="45">
        <v>85.1</v>
      </c>
      <c r="J56" s="45">
        <v>85.1</v>
      </c>
      <c r="K56" s="13" t="s">
        <v>83</v>
      </c>
    </row>
    <row r="57" spans="1:11" ht="33.75" customHeight="1" x14ac:dyDescent="0.2">
      <c r="A57" s="1"/>
      <c r="B57" s="13"/>
      <c r="C57" s="13"/>
      <c r="D57" s="53" t="s">
        <v>18</v>
      </c>
      <c r="E57" s="45">
        <f t="shared" si="23"/>
        <v>0</v>
      </c>
      <c r="F57" s="45"/>
      <c r="G57" s="45"/>
      <c r="H57" s="45"/>
      <c r="I57" s="45"/>
      <c r="J57" s="45"/>
      <c r="K57" s="19"/>
    </row>
    <row r="58" spans="1:11" ht="15.75" x14ac:dyDescent="0.2">
      <c r="B58" s="58"/>
      <c r="C58" s="58"/>
      <c r="D58" s="53" t="s">
        <v>19</v>
      </c>
      <c r="E58" s="45">
        <f t="shared" si="23"/>
        <v>0</v>
      </c>
      <c r="F58" s="58"/>
      <c r="G58" s="59"/>
      <c r="H58" s="59"/>
      <c r="I58" s="59"/>
      <c r="J58" s="59"/>
      <c r="K58" s="59"/>
    </row>
    <row r="59" spans="1:11" ht="15.75" x14ac:dyDescent="0.2">
      <c r="B59" s="58"/>
      <c r="C59" s="58"/>
      <c r="D59" s="53" t="s">
        <v>20</v>
      </c>
      <c r="E59" s="45">
        <f t="shared" si="23"/>
        <v>424.29999999999995</v>
      </c>
      <c r="F59" s="45">
        <v>83.5</v>
      </c>
      <c r="G59" s="45">
        <v>85.5</v>
      </c>
      <c r="H59" s="45">
        <v>85.1</v>
      </c>
      <c r="I59" s="45">
        <v>85.1</v>
      </c>
      <c r="J59" s="45">
        <v>85.1</v>
      </c>
      <c r="K59" s="59"/>
    </row>
    <row r="60" spans="1:11" ht="29.25" customHeight="1" x14ac:dyDescent="0.2">
      <c r="B60" s="58"/>
      <c r="C60" s="58"/>
      <c r="D60" s="53" t="s">
        <v>21</v>
      </c>
      <c r="E60" s="45">
        <f t="shared" si="23"/>
        <v>0</v>
      </c>
      <c r="F60" s="58"/>
      <c r="G60" s="59"/>
      <c r="H60" s="59"/>
      <c r="I60" s="59"/>
      <c r="J60" s="59"/>
      <c r="K60" s="59"/>
    </row>
  </sheetData>
  <mergeCells count="6">
    <mergeCell ref="B3:K3"/>
    <mergeCell ref="K4:K5"/>
    <mergeCell ref="E4:J4"/>
    <mergeCell ref="D4:D5"/>
    <mergeCell ref="C4:C5"/>
    <mergeCell ref="B4:B5"/>
  </mergeCells>
  <phoneticPr fontId="0" type="noConversion"/>
  <pageMargins left="0.59055118110236227" right="0.59055118110236227" top="0.78740157480314965" bottom="0.59055118110236227" header="0" footer="0"/>
  <pageSetup paperSize="9" scale="78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(138)</vt:lpstr>
      <vt:lpstr>Лист1 (137)</vt:lpstr>
      <vt:lpstr>Лист1 (139)</vt:lpstr>
      <vt:lpstr>'Лист1 (139)'!Область_печати</vt:lpstr>
    </vt:vector>
  </TitlesOfParts>
  <Company>Комитет по культуре Ю-П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2022-11-07T06:04:48Z</cp:lastPrinted>
  <dcterms:created xsi:type="dcterms:W3CDTF">2005-07-26T05:12:55Z</dcterms:created>
  <dcterms:modified xsi:type="dcterms:W3CDTF">2022-12-29T10:52:08Z</dcterms:modified>
</cp:coreProperties>
</file>