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11" sheetId="1" r:id="rId1"/>
  </sheets>
  <definedNames>
    <definedName name="_xlnm.Print_Titles" localSheetId="0">'на 01.11'!$A:$B,'на 01.11'!$15:$17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<sst xmlns="http://schemas.openxmlformats.org/spreadsheetml/2006/main" count="132" uniqueCount="103">
  <si>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</si>
  <si>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</si>
  <si>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</si>
  <si>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</si>
  <si>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</si>
  <si>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</si>
  <si>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</si>
  <si>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</si>
  <si>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</si>
  <si>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</si>
  <si>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</si>
  <si>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</si>
  <si>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</si>
  <si>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</si>
  <si>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</si>
  <si>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</si>
  <si>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</si>
  <si>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</si>
  <si>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</si>
  <si>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</si>
  <si>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</si>
  <si>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</si>
  <si>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</si>
  <si>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</si>
  <si>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</si>
  <si>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</si>
  <si>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</si>
  <si>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</si>
  <si>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</si>
  <si>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</si>
  <si>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</si>
  <si>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</si>
  <si>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</si>
  <si>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</si>
  <si>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</si>
  <si>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</si>
  <si>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</si>
  <si>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</si>
  <si>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</si>
  <si>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</si>
  <si>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</si>
  <si>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</si>
  <si>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</si>
  <si>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</si>
  <si>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</si>
  <si>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</si>
  <si>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</si>
  <si>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</si>
  <si>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</si>
  <si>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</si>
  <si>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</si>
  <si>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</si>
  <si>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</si>
  <si>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</si>
  <si>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</si>
  <si>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</si>
  <si>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</si>
  <si>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</si>
  <si>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</si>
  <si>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</si>
  <si>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</si>
  <si>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</si>
  <si>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</si>
  <si>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</si>
  <si>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</si>
  <si>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</si>
  <si>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</si>
  <si>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</si>
  <si>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</si>
  <si>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</si>
  <si>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</si>
  <si>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</si>
  <si>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</si>
  <si>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</si>
  <si>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</si>
  <si>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</si>
  <si>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</si>
  <si>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</si>
  <si>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</si>
  <si>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</si>
  <si>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</si>
  <si>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</si>
  <si>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</si>
  <si>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</si>
  <si>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</si>
  <si>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</si>
  <si>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</si>
  <si>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</si>
  <si>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</si>
  <si>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</si>
  <si>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</si>
  <si>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</si>
  <si>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</si>
  <si>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</si>
  <si>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</si>
  <si>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</si>
  <si>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</si>
  <si>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</si>
  <si>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</si>
  <si>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</si>
  <si>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</si>
  <si>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</si>
  <si>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"01"ноября 2019г.)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</si>
</sst>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8">
      <selection activeCell="T24" sqref="T24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10.50390625" style="0" customWidth="1"/>
    <col min="16" max="16" width="1.37890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4"/>
      <c r="O3" s="75"/>
      <c r="P3" s="24"/>
      <c r="Q3" s="24"/>
      <c r="R3" s="24"/>
      <c r="S3" s="24"/>
    </row>
    <row r="4" spans="13:19" ht="12.75" customHeight="1" hidden="1">
      <c r="M4" s="24"/>
      <c r="N4" s="74"/>
      <c r="O4" s="75"/>
      <c r="P4" s="75"/>
      <c r="Q4" s="75"/>
      <c r="R4" s="75"/>
      <c r="S4" s="24"/>
    </row>
    <row r="5" spans="13:19" ht="15" customHeight="1" hidden="1">
      <c r="M5" s="24"/>
      <c r="N5" s="76"/>
      <c r="O5" s="77"/>
      <c r="P5" s="77"/>
      <c r="Q5" s="77"/>
      <c r="R5" s="77"/>
      <c r="S5" s="24"/>
    </row>
    <row r="6" spans="13:19" ht="12.75" hidden="1">
      <c r="M6" s="24"/>
      <c r="N6" s="77"/>
      <c r="O6" s="77"/>
      <c r="P6" s="77"/>
      <c r="Q6" s="77"/>
      <c r="R6" s="77"/>
      <c r="S6" s="24"/>
    </row>
    <row r="7" spans="13:19" ht="12.75" hidden="1">
      <c r="M7" s="24"/>
      <c r="N7" s="77"/>
      <c r="O7" s="77"/>
      <c r="P7" s="77"/>
      <c r="Q7" s="77"/>
      <c r="R7" s="77"/>
      <c r="S7" s="24"/>
    </row>
    <row r="8" spans="13:19" ht="12.75" hidden="1">
      <c r="M8" s="24"/>
      <c r="N8" s="77"/>
      <c r="O8" s="77"/>
      <c r="P8" s="77"/>
      <c r="Q8" s="77"/>
      <c r="R8" s="77"/>
      <c r="S8" s="24"/>
    </row>
    <row r="9" spans="13:19" ht="42" customHeight="1" hidden="1">
      <c r="M9" s="24"/>
      <c r="N9" s="77"/>
      <c r="O9" s="77"/>
      <c r="P9" s="77"/>
      <c r="Q9" s="77"/>
      <c r="R9" s="7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7">
        <f aca="true" t="shared" si="0" ref="C21:U21">C23+C24</f>
        <v>18796.90972</v>
      </c>
      <c r="D21" s="67">
        <f t="shared" si="0"/>
        <v>18796.90972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743</v>
      </c>
      <c r="K21" s="15">
        <f>K23+K24</f>
        <v>3174</v>
      </c>
      <c r="L21" s="15">
        <f t="shared" si="0"/>
        <v>5492.5</v>
      </c>
      <c r="M21" s="15">
        <f t="shared" si="0"/>
        <v>1305</v>
      </c>
      <c r="N21" s="15">
        <f t="shared" si="0"/>
        <v>3279.68775</v>
      </c>
      <c r="O21" s="15">
        <f t="shared" si="0"/>
        <v>1699.32825</v>
      </c>
      <c r="P21" s="15">
        <f t="shared" si="0"/>
        <v>0</v>
      </c>
      <c r="Q21" s="15">
        <f t="shared" si="0"/>
        <v>6284.016</v>
      </c>
      <c r="R21" s="15">
        <f t="shared" si="0"/>
        <v>1753.39372</v>
      </c>
      <c r="S21" s="15">
        <f t="shared" si="0"/>
        <v>1408</v>
      </c>
      <c r="T21" s="15">
        <f t="shared" si="0"/>
        <v>1543.3000000000002</v>
      </c>
      <c r="U21" s="15">
        <f t="shared" si="0"/>
        <v>4704.69372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343</v>
      </c>
      <c r="K23" s="48">
        <v>240</v>
      </c>
      <c r="L23" s="48">
        <f>I23+J23+K23</f>
        <v>1776</v>
      </c>
      <c r="M23" s="48">
        <v>746</v>
      </c>
      <c r="N23" s="48">
        <v>290</v>
      </c>
      <c r="O23" s="48">
        <v>777</v>
      </c>
      <c r="P23" s="48"/>
      <c r="Q23" s="48">
        <f>M23+N23+O23</f>
        <v>1813</v>
      </c>
      <c r="R23" s="48">
        <v>1291.6</v>
      </c>
      <c r="S23" s="48">
        <v>1058</v>
      </c>
      <c r="T23" s="48">
        <v>1333.4</v>
      </c>
      <c r="U23" s="48">
        <f>R23+S23+T23</f>
        <v>3683</v>
      </c>
      <c r="V23" s="38"/>
    </row>
    <row r="24" spans="1:22" s="39" customFormat="1" ht="24" customHeight="1">
      <c r="A24" s="40" t="s">
        <v>76</v>
      </c>
      <c r="B24" s="43" t="s">
        <v>51</v>
      </c>
      <c r="C24" s="66">
        <v>9753.90972</v>
      </c>
      <c r="D24" s="66">
        <f>H24+L24+Q24+U24</f>
        <v>9753.90972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400</v>
      </c>
      <c r="K24" s="48">
        <v>2934</v>
      </c>
      <c r="L24" s="48">
        <f>I24+J24+K24</f>
        <v>3716.5</v>
      </c>
      <c r="M24" s="48">
        <v>559</v>
      </c>
      <c r="N24" s="66">
        <v>2989.68775</v>
      </c>
      <c r="O24" s="66">
        <v>922.32825</v>
      </c>
      <c r="P24" s="48"/>
      <c r="Q24" s="66">
        <f>M24+N24+O24</f>
        <v>4471.016</v>
      </c>
      <c r="R24" s="66">
        <v>461.79372</v>
      </c>
      <c r="S24" s="48">
        <v>350</v>
      </c>
      <c r="T24" s="48">
        <v>209.9</v>
      </c>
      <c r="U24" s="48">
        <f>R24+S24+T24</f>
        <v>1021.69372</v>
      </c>
      <c r="V24" s="38"/>
    </row>
    <row r="25" spans="1:22" s="37" customFormat="1" ht="29.25" customHeight="1">
      <c r="A25" s="40" t="s">
        <v>74</v>
      </c>
      <c r="B25" s="43" t="s">
        <v>52</v>
      </c>
      <c r="C25" s="66">
        <f>C27+C28+C29+C30+C31+C32+C33+C34</f>
        <v>19545.90972</v>
      </c>
      <c r="D25" s="66">
        <f>H25+L25+Q25+U25</f>
        <v>19545.10972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1069</v>
      </c>
      <c r="K25" s="48">
        <f t="shared" si="1"/>
        <v>3636</v>
      </c>
      <c r="L25" s="48">
        <f>I25+J25+K25</f>
        <v>5740.6</v>
      </c>
      <c r="M25" s="48">
        <v>627.1</v>
      </c>
      <c r="N25" s="66">
        <f t="shared" si="1"/>
        <v>3841.9</v>
      </c>
      <c r="O25" s="66">
        <f t="shared" si="1"/>
        <v>1797.1097200000002</v>
      </c>
      <c r="P25" s="48">
        <f t="shared" si="1"/>
        <v>0</v>
      </c>
      <c r="Q25" s="48">
        <f t="shared" si="1"/>
        <v>6606.00972</v>
      </c>
      <c r="R25" s="48">
        <f t="shared" si="1"/>
        <v>656</v>
      </c>
      <c r="S25" s="48">
        <f t="shared" si="1"/>
        <v>1576</v>
      </c>
      <c r="T25" s="48">
        <f t="shared" si="1"/>
        <v>961.1</v>
      </c>
      <c r="U25" s="48">
        <f t="shared" si="1"/>
        <v>3193.1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4034</v>
      </c>
      <c r="D27" s="19">
        <f aca="true" t="shared" si="2" ref="D27:D34">H27+L27+Q27+U27</f>
        <v>4034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445</v>
      </c>
      <c r="K27" s="19">
        <v>309</v>
      </c>
      <c r="L27" s="16">
        <f aca="true" t="shared" si="3" ref="L27:L34">I27+J27+K27</f>
        <v>1056</v>
      </c>
      <c r="M27" s="19">
        <v>349</v>
      </c>
      <c r="N27" s="19">
        <v>416</v>
      </c>
      <c r="O27" s="19">
        <v>378</v>
      </c>
      <c r="P27" s="19"/>
      <c r="Q27" s="16">
        <f>M27+N27+O27</f>
        <v>1143</v>
      </c>
      <c r="R27" s="19">
        <v>227</v>
      </c>
      <c r="S27" s="19">
        <v>342</v>
      </c>
      <c r="T27" s="19">
        <v>552</v>
      </c>
      <c r="U27" s="16">
        <f>R27+S27+T27</f>
        <v>1121</v>
      </c>
      <c r="V27" s="1"/>
    </row>
    <row r="28" spans="1:22" s="56" customFormat="1" ht="23.25" customHeight="1">
      <c r="A28" s="53" t="s">
        <v>82</v>
      </c>
      <c r="B28" s="14" t="s">
        <v>56</v>
      </c>
      <c r="C28" s="69">
        <v>7351.80972</v>
      </c>
      <c r="D28" s="68">
        <f t="shared" si="2"/>
        <v>7351.00972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255</v>
      </c>
      <c r="K28" s="19">
        <v>287</v>
      </c>
      <c r="L28" s="16">
        <f t="shared" si="3"/>
        <v>766.6</v>
      </c>
      <c r="M28" s="19">
        <v>219</v>
      </c>
      <c r="N28" s="68">
        <v>2994.9</v>
      </c>
      <c r="O28" s="68">
        <v>884.90972</v>
      </c>
      <c r="P28" s="19"/>
      <c r="Q28" s="16">
        <f>M28+N28+O28</f>
        <v>4098.80972</v>
      </c>
      <c r="R28" s="19">
        <v>383.2</v>
      </c>
      <c r="S28" s="19">
        <v>612</v>
      </c>
      <c r="T28" s="19">
        <v>200</v>
      </c>
      <c r="U28" s="16">
        <f>R28+S28+T28</f>
        <v>1195.2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140</v>
      </c>
      <c r="D29" s="19">
        <f t="shared" si="2"/>
        <v>140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11</v>
      </c>
      <c r="K29" s="47">
        <v>13</v>
      </c>
      <c r="L29" s="48">
        <f t="shared" si="3"/>
        <v>35</v>
      </c>
      <c r="M29" s="47">
        <v>10</v>
      </c>
      <c r="N29" s="47">
        <v>14</v>
      </c>
      <c r="O29" s="47">
        <v>13</v>
      </c>
      <c r="P29" s="47"/>
      <c r="Q29" s="48">
        <f>M29+N29+O29</f>
        <v>37</v>
      </c>
      <c r="R29" s="47">
        <v>7</v>
      </c>
      <c r="S29" s="47">
        <v>10</v>
      </c>
      <c r="T29" s="47">
        <v>25</v>
      </c>
      <c r="U29" s="48">
        <f>R29+S29+T29</f>
        <v>42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7785.9</v>
      </c>
      <c r="D31" s="19">
        <f t="shared" si="2"/>
        <v>7785.9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358</v>
      </c>
      <c r="K31" s="19">
        <v>3030</v>
      </c>
      <c r="L31" s="16">
        <f t="shared" si="3"/>
        <v>3849</v>
      </c>
      <c r="M31" s="19">
        <v>373</v>
      </c>
      <c r="N31" s="19">
        <v>375</v>
      </c>
      <c r="O31" s="19">
        <v>525</v>
      </c>
      <c r="P31" s="16"/>
      <c r="Q31" s="16">
        <f>M31+N31+O31</f>
        <v>1273</v>
      </c>
      <c r="R31" s="19">
        <v>108</v>
      </c>
      <c r="S31" s="19">
        <v>612</v>
      </c>
      <c r="T31" s="19">
        <v>114.9</v>
      </c>
      <c r="U31" s="16">
        <f aca="true" t="shared" si="4" ref="U31:U36">R31+S31+T31</f>
        <v>834.9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234.2</v>
      </c>
      <c r="D34" s="16">
        <f t="shared" si="2"/>
        <v>234.2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>
        <v>-3</v>
      </c>
      <c r="L34" s="48">
        <f t="shared" si="3"/>
        <v>34</v>
      </c>
      <c r="M34" s="19">
        <v>16</v>
      </c>
      <c r="N34" s="16">
        <v>42</v>
      </c>
      <c r="O34" s="16">
        <v>-3.8</v>
      </c>
      <c r="P34" s="16"/>
      <c r="Q34" s="16">
        <f>M34+N34+O34</f>
        <v>54.2</v>
      </c>
      <c r="R34" s="16">
        <v>-69.2</v>
      </c>
      <c r="S34" s="16"/>
      <c r="T34" s="16">
        <v>69.2</v>
      </c>
      <c r="U34" s="16">
        <f t="shared" si="4"/>
        <v>0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-749</v>
      </c>
      <c r="D35" s="48">
        <f>D21-D25</f>
        <v>-748.2000000000007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-326</v>
      </c>
      <c r="K35" s="48">
        <f>K21-K25</f>
        <v>-462</v>
      </c>
      <c r="L35" s="48">
        <f>I35+J35+K35</f>
        <v>-248.0999999999999</v>
      </c>
      <c r="M35" s="47">
        <f>M21-M25</f>
        <v>677.9</v>
      </c>
      <c r="N35" s="47">
        <f>N21-N25</f>
        <v>-562.21225</v>
      </c>
      <c r="O35" s="47">
        <f>O21-O25</f>
        <v>-97.78147000000013</v>
      </c>
      <c r="P35" s="48">
        <f>P21-P25</f>
        <v>0</v>
      </c>
      <c r="Q35" s="48">
        <f>M35+N35+O35</f>
        <v>17.90627999999981</v>
      </c>
      <c r="R35" s="48">
        <f>R21-R25</f>
        <v>1097.39372</v>
      </c>
      <c r="S35" s="48">
        <f>S21-S25</f>
        <v>-168</v>
      </c>
      <c r="T35" s="48">
        <f>T21-T25</f>
        <v>582.2000000000002</v>
      </c>
      <c r="U35" s="48">
        <f t="shared" si="4"/>
        <v>1511.5937200000003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-749</v>
      </c>
      <c r="D40" s="48">
        <f>D35+D37-D38</f>
        <v>-748.2000000000007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808.3</v>
      </c>
      <c r="J41" s="47">
        <v>1343.2</v>
      </c>
      <c r="K41" s="47">
        <v>1186.1</v>
      </c>
      <c r="L41" s="47">
        <v>724.1</v>
      </c>
      <c r="M41" s="47">
        <v>724.1</v>
      </c>
      <c r="N41" s="47">
        <v>1402</v>
      </c>
      <c r="O41" s="47">
        <v>238</v>
      </c>
      <c r="P41" s="47">
        <f>O41+P40</f>
        <v>238</v>
      </c>
      <c r="Q41" s="47">
        <v>742</v>
      </c>
      <c r="R41" s="47">
        <v>238</v>
      </c>
      <c r="S41" s="47">
        <v>1335.4</v>
      </c>
      <c r="T41" s="47">
        <v>1414.8</v>
      </c>
      <c r="U41" s="47">
        <v>2552.8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1348.2000000000003</v>
      </c>
      <c r="J42" s="47">
        <f t="shared" si="7"/>
        <v>1017.1999999999998</v>
      </c>
      <c r="K42" s="47">
        <f t="shared" si="7"/>
        <v>724.1000000000004</v>
      </c>
      <c r="L42" s="47">
        <v>724.1</v>
      </c>
      <c r="M42" s="47">
        <f t="shared" si="7"/>
        <v>1402</v>
      </c>
      <c r="N42" s="47">
        <f t="shared" si="7"/>
        <v>839.78775</v>
      </c>
      <c r="O42" s="47">
        <f t="shared" si="7"/>
        <v>140.21852999999987</v>
      </c>
      <c r="P42" s="47">
        <f t="shared" si="7"/>
        <v>238</v>
      </c>
      <c r="Q42" s="47">
        <v>742</v>
      </c>
      <c r="R42" s="47">
        <f t="shared" si="7"/>
        <v>1335.39372</v>
      </c>
      <c r="S42" s="47">
        <f t="shared" si="7"/>
        <v>1167.4</v>
      </c>
      <c r="T42" s="47">
        <f t="shared" si="7"/>
        <v>1997.0000000000005</v>
      </c>
      <c r="U42" s="47">
        <v>2522.8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326.0000000000002</v>
      </c>
      <c r="K43" s="16">
        <f t="shared" si="8"/>
        <v>461.99999999999955</v>
      </c>
      <c r="L43" s="16">
        <f t="shared" si="8"/>
        <v>0</v>
      </c>
      <c r="M43" s="16">
        <f t="shared" si="8"/>
        <v>-677.9</v>
      </c>
      <c r="N43" s="16">
        <f t="shared" si="8"/>
        <v>562.21225</v>
      </c>
      <c r="O43" s="16">
        <f t="shared" si="8"/>
        <v>97.78147000000013</v>
      </c>
      <c r="P43" s="16">
        <f t="shared" si="8"/>
        <v>0</v>
      </c>
      <c r="Q43" s="16">
        <f t="shared" si="8"/>
        <v>0</v>
      </c>
      <c r="R43" s="16">
        <f t="shared" si="8"/>
        <v>-1097.39372</v>
      </c>
      <c r="S43" s="16">
        <f t="shared" si="8"/>
        <v>168</v>
      </c>
      <c r="T43" s="16">
        <f t="shared" si="8"/>
        <v>-582.2000000000005</v>
      </c>
      <c r="U43" s="16">
        <f t="shared" si="8"/>
        <v>30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6"/>
      <c r="J45" s="34"/>
      <c r="K45" s="35"/>
      <c r="L45" s="78" t="s">
        <v>97</v>
      </c>
      <c r="M45" s="79"/>
      <c r="N45" s="79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3"/>
      <c r="J49" s="32"/>
      <c r="K49" s="3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2020-02-14T07:59:05Z</dcterms:modified>
  <cp:category/>
  <cp:version/>
  <cp:contentType/>
  <cp:contentStatus/>
</cp:coreProperties>
</file>