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2.2021" sheetId="1" r:id="rId1"/>
  </sheets>
  <definedNames>
    <definedName name="_xlnm.Print_Titles" localSheetId="0">'на 01.12.2021'!$A:$B,'на 01.12.2021'!$15:$17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<sst xmlns="http://schemas.openxmlformats.org/spreadsheetml/2006/main" count="132" uniqueCount="103">
  <si>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</si>
  <si>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</si>
  <si>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</si>
  <si>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</si>
  <si>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</si>
  <si>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</si>
  <si>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</si>
  <si>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</si>
  <si>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</si>
  <si>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</si>
  <si>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</si>
  <si>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</si>
  <si>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</si>
  <si>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</si>
  <si>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</si>
  <si>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</si>
  <si>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</si>
  <si>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</si>
  <si>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</si>
  <si>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</si>
  <si>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</si>
  <si>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</si>
  <si>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</si>
  <si>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</si>
  <si>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</si>
  <si>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</si>
  <si>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</si>
  <si>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</si>
  <si>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</si>
  <si>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</si>
  <si>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</si>
  <si>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</si>
  <si>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</si>
  <si>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</si>
  <si>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</si>
  <si>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</si>
  <si>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</si>
  <si>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</si>
  <si>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</si>
  <si>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</si>
  <si>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</si>
  <si>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</si>
  <si>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</si>
  <si>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</si>
  <si>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</si>
  <si>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</si>
  <si>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</si>
  <si>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</si>
  <si>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</si>
  <si>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</si>
  <si>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</si>
  <si>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</si>
  <si>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</si>
  <si>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</si>
  <si>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</si>
  <si>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</si>
  <si>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</si>
  <si>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</si>
  <si>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</si>
  <si>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</si>
  <si>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</si>
  <si>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</si>
  <si>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</si>
  <si>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</si>
  <si>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</si>
  <si>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</si>
  <si>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</si>
  <si>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</si>
  <si>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</si>
  <si>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</si>
  <si>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</si>
  <si>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</si>
  <si>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</si>
  <si>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</si>
  <si>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</si>
  <si>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</si>
  <si>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</si>
  <si>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</si>
  <si>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</si>
  <si>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</si>
  <si>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</si>
  <si>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</si>
  <si>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</si>
  <si>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</si>
  <si>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</si>
  <si>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</si>
  <si>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</si>
  <si>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</si>
  <si>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</si>
  <si>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</si>
  <si>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</si>
  <si>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</si>
  <si>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</si>
  <si>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</si>
  <si>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</si>
  <si>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</si>
  <si>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</si>
  <si>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</si>
  <si>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</si>
  <si>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</si>
  <si>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</si>
  <si>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</si>
  <si>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февраля 2022г.)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</si>
</sst>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37">
      <selection activeCell="U43" sqref="U4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7.3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4"/>
      <c r="O3" s="75"/>
      <c r="P3" s="22"/>
      <c r="Q3" s="22"/>
      <c r="R3" s="64"/>
      <c r="S3" s="22"/>
    </row>
    <row r="4" spans="13:19" ht="12.75" customHeight="1" hidden="1">
      <c r="M4" s="64"/>
      <c r="N4" s="74"/>
      <c r="O4" s="75"/>
      <c r="P4" s="75"/>
      <c r="Q4" s="75"/>
      <c r="R4" s="75"/>
      <c r="S4" s="22"/>
    </row>
    <row r="5" spans="13:19" ht="15" customHeight="1" hidden="1">
      <c r="M5" s="64"/>
      <c r="N5" s="76"/>
      <c r="O5" s="77"/>
      <c r="P5" s="77"/>
      <c r="Q5" s="77"/>
      <c r="R5" s="77"/>
      <c r="S5" s="22"/>
    </row>
    <row r="6" spans="13:19" ht="12.75" hidden="1">
      <c r="M6" s="64"/>
      <c r="N6" s="77"/>
      <c r="O6" s="77"/>
      <c r="P6" s="77"/>
      <c r="Q6" s="77"/>
      <c r="R6" s="77"/>
      <c r="S6" s="22"/>
    </row>
    <row r="7" spans="13:19" ht="12.75" hidden="1">
      <c r="M7" s="64"/>
      <c r="N7" s="77"/>
      <c r="O7" s="77"/>
      <c r="P7" s="77"/>
      <c r="Q7" s="77"/>
      <c r="R7" s="77"/>
      <c r="S7" s="22"/>
    </row>
    <row r="8" spans="13:19" ht="12.75" hidden="1">
      <c r="M8" s="64"/>
      <c r="N8" s="77"/>
      <c r="O8" s="77"/>
      <c r="P8" s="77"/>
      <c r="Q8" s="77"/>
      <c r="R8" s="77"/>
      <c r="S8" s="22"/>
    </row>
    <row r="9" spans="13:19" ht="42" customHeight="1" hidden="1">
      <c r="M9" s="64"/>
      <c r="N9" s="77"/>
      <c r="O9" s="77"/>
      <c r="P9" s="77"/>
      <c r="Q9" s="77"/>
      <c r="R9" s="77"/>
      <c r="S9" s="22"/>
    </row>
    <row r="10" spans="1:22" ht="54" customHeight="1">
      <c r="A10" s="1"/>
      <c r="B10" s="1"/>
      <c r="C10" s="1"/>
      <c r="D10" s="19" t="s">
        <v>101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1" t="s">
        <v>2</v>
      </c>
      <c r="B15" s="71" t="s">
        <v>3</v>
      </c>
      <c r="C15" s="71" t="s">
        <v>88</v>
      </c>
      <c r="D15" s="71" t="s">
        <v>4</v>
      </c>
      <c r="E15" s="71" t="s">
        <v>5</v>
      </c>
      <c r="F15" s="71"/>
      <c r="G15" s="71"/>
      <c r="H15" s="70" t="s">
        <v>6</v>
      </c>
      <c r="I15" s="71" t="s">
        <v>7</v>
      </c>
      <c r="J15" s="71"/>
      <c r="K15" s="71"/>
      <c r="L15" s="70" t="s">
        <v>8</v>
      </c>
      <c r="M15" s="71" t="s">
        <v>9</v>
      </c>
      <c r="N15" s="71"/>
      <c r="O15" s="71"/>
      <c r="P15" s="8"/>
      <c r="Q15" s="70" t="s">
        <v>10</v>
      </c>
      <c r="R15" s="71" t="s">
        <v>11</v>
      </c>
      <c r="S15" s="71"/>
      <c r="T15" s="71"/>
      <c r="U15" s="70" t="s">
        <v>12</v>
      </c>
      <c r="V15" s="1"/>
    </row>
    <row r="16" spans="1:22" ht="3.75" customHeight="1">
      <c r="A16" s="71" t="s">
        <v>0</v>
      </c>
      <c r="B16" s="71" t="s">
        <v>0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0" t="s">
        <v>0</v>
      </c>
      <c r="I16" s="71" t="s">
        <v>0</v>
      </c>
      <c r="J16" s="71" t="s">
        <v>0</v>
      </c>
      <c r="K16" s="71" t="s">
        <v>0</v>
      </c>
      <c r="L16" s="70" t="s">
        <v>0</v>
      </c>
      <c r="M16" s="71" t="s">
        <v>0</v>
      </c>
      <c r="N16" s="71" t="s">
        <v>0</v>
      </c>
      <c r="O16" s="71" t="s">
        <v>0</v>
      </c>
      <c r="P16" s="8"/>
      <c r="Q16" s="70" t="s">
        <v>0</v>
      </c>
      <c r="R16" s="71" t="s">
        <v>0</v>
      </c>
      <c r="S16" s="71" t="s">
        <v>0</v>
      </c>
      <c r="T16" s="71" t="s">
        <v>0</v>
      </c>
      <c r="U16" s="70" t="s">
        <v>0</v>
      </c>
      <c r="V16" s="1"/>
    </row>
    <row r="17" spans="1:22" ht="48" customHeight="1">
      <c r="A17" s="71" t="s">
        <v>0</v>
      </c>
      <c r="B17" s="71" t="s">
        <v>0</v>
      </c>
      <c r="C17" s="71" t="s">
        <v>0</v>
      </c>
      <c r="D17" s="71" t="s">
        <v>0</v>
      </c>
      <c r="E17" s="9" t="s">
        <v>13</v>
      </c>
      <c r="F17" s="9" t="s">
        <v>14</v>
      </c>
      <c r="G17" s="9" t="s">
        <v>15</v>
      </c>
      <c r="H17" s="70" t="s">
        <v>0</v>
      </c>
      <c r="I17" s="9" t="s">
        <v>16</v>
      </c>
      <c r="J17" s="9" t="s">
        <v>17</v>
      </c>
      <c r="K17" s="9" t="s">
        <v>18</v>
      </c>
      <c r="L17" s="70" t="s">
        <v>0</v>
      </c>
      <c r="M17" s="9" t="s">
        <v>19</v>
      </c>
      <c r="N17" s="9" t="s">
        <v>20</v>
      </c>
      <c r="O17" s="9" t="s">
        <v>21</v>
      </c>
      <c r="P17" s="9"/>
      <c r="Q17" s="70" t="s">
        <v>0</v>
      </c>
      <c r="R17" s="9" t="s">
        <v>22</v>
      </c>
      <c r="S17" s="9" t="s">
        <v>23</v>
      </c>
      <c r="T17" s="9" t="s">
        <v>24</v>
      </c>
      <c r="U17" s="70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66">
        <f aca="true" t="shared" si="0" ref="C21:U21">C23+C24</f>
        <v>50920.5</v>
      </c>
      <c r="D21" s="66">
        <f t="shared" si="0"/>
        <v>50920.5</v>
      </c>
      <c r="E21" s="13">
        <f t="shared" si="0"/>
        <v>613</v>
      </c>
      <c r="F21" s="13">
        <f t="shared" si="0"/>
        <v>1236.8000000000002</v>
      </c>
      <c r="G21" s="13">
        <f t="shared" si="0"/>
        <v>864.6</v>
      </c>
      <c r="H21" s="13">
        <f t="shared" si="0"/>
        <v>2714.4</v>
      </c>
      <c r="I21" s="13">
        <f>I23+I24</f>
        <v>954.6</v>
      </c>
      <c r="J21" s="13">
        <f>J23+J24</f>
        <v>513.6</v>
      </c>
      <c r="K21" s="13">
        <f>K23+K24</f>
        <v>1195.6</v>
      </c>
      <c r="L21" s="13">
        <f t="shared" si="0"/>
        <v>2663.8</v>
      </c>
      <c r="M21" s="13">
        <f t="shared" si="0"/>
        <v>3133.6</v>
      </c>
      <c r="N21" s="13">
        <f t="shared" si="0"/>
        <v>1314.5</v>
      </c>
      <c r="O21" s="66">
        <f t="shared" si="0"/>
        <v>1092.6</v>
      </c>
      <c r="P21" s="13">
        <f t="shared" si="0"/>
        <v>0</v>
      </c>
      <c r="Q21" s="13">
        <f t="shared" si="0"/>
        <v>5540.7</v>
      </c>
      <c r="R21" s="66">
        <f t="shared" si="0"/>
        <v>37596.9</v>
      </c>
      <c r="S21" s="13">
        <f t="shared" si="0"/>
        <v>1618.1</v>
      </c>
      <c r="T21" s="13">
        <f t="shared" si="0"/>
        <v>786.6</v>
      </c>
      <c r="U21" s="13">
        <f t="shared" si="0"/>
        <v>40001.6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9680</v>
      </c>
      <c r="D23" s="14">
        <f>H23+L23+Q23+U23</f>
        <v>9680</v>
      </c>
      <c r="E23" s="14">
        <v>240.8</v>
      </c>
      <c r="F23" s="14">
        <v>965.2</v>
      </c>
      <c r="G23" s="14">
        <v>533</v>
      </c>
      <c r="H23" s="14">
        <f>E23+F23+G23</f>
        <v>1739</v>
      </c>
      <c r="I23" s="14">
        <v>625</v>
      </c>
      <c r="J23" s="14">
        <v>184</v>
      </c>
      <c r="K23" s="14">
        <v>861</v>
      </c>
      <c r="L23" s="14">
        <f>I23+J23+K23</f>
        <v>1670</v>
      </c>
      <c r="M23" s="14">
        <v>920</v>
      </c>
      <c r="N23" s="14">
        <v>1000</v>
      </c>
      <c r="O23" s="69">
        <v>881</v>
      </c>
      <c r="P23" s="14"/>
      <c r="Q23" s="14">
        <f>M23+N23+O23</f>
        <v>2801</v>
      </c>
      <c r="R23" s="14">
        <v>1405</v>
      </c>
      <c r="S23" s="14">
        <v>1463</v>
      </c>
      <c r="T23" s="14">
        <v>602</v>
      </c>
      <c r="U23" s="14">
        <f>R23+S23+T23</f>
        <v>3470</v>
      </c>
      <c r="V23" s="47"/>
    </row>
    <row r="24" spans="1:22" s="48" customFormat="1" ht="24" customHeight="1">
      <c r="A24" s="46" t="s">
        <v>76</v>
      </c>
      <c r="B24" s="12" t="s">
        <v>51</v>
      </c>
      <c r="C24" s="67">
        <v>41240.5</v>
      </c>
      <c r="D24" s="67">
        <f>H24+L24+Q24+U24</f>
        <v>41240.5</v>
      </c>
      <c r="E24" s="59">
        <v>372.2</v>
      </c>
      <c r="F24" s="59">
        <v>271.6</v>
      </c>
      <c r="G24" s="59">
        <v>331.6</v>
      </c>
      <c r="H24" s="14">
        <f>F24+G24+E24</f>
        <v>975.4000000000001</v>
      </c>
      <c r="I24" s="14">
        <v>329.6</v>
      </c>
      <c r="J24" s="14">
        <v>329.6</v>
      </c>
      <c r="K24" s="14">
        <v>334.6</v>
      </c>
      <c r="L24" s="14">
        <f>I24+J24+K24</f>
        <v>993.8000000000001</v>
      </c>
      <c r="M24" s="14">
        <v>2213.6</v>
      </c>
      <c r="N24" s="14">
        <v>314.5</v>
      </c>
      <c r="O24" s="14">
        <v>211.6</v>
      </c>
      <c r="P24" s="14"/>
      <c r="Q24" s="14">
        <f>M24+N24+O24</f>
        <v>2739.7</v>
      </c>
      <c r="R24" s="67">
        <v>36191.9</v>
      </c>
      <c r="S24" s="14">
        <v>155.1</v>
      </c>
      <c r="T24" s="14">
        <v>184.6</v>
      </c>
      <c r="U24" s="14">
        <f>R24+S24+T24</f>
        <v>36531.6</v>
      </c>
      <c r="V24" s="47"/>
    </row>
    <row r="25" spans="1:22" s="49" customFormat="1" ht="29.25" customHeight="1">
      <c r="A25" s="46" t="s">
        <v>74</v>
      </c>
      <c r="B25" s="12" t="s">
        <v>52</v>
      </c>
      <c r="C25" s="67">
        <f>C27+C28+C29+C30+C31+C32+C33+C34</f>
        <v>52888.5</v>
      </c>
      <c r="D25" s="67">
        <f>H25+L25+Q25+U25</f>
        <v>52888.5</v>
      </c>
      <c r="E25" s="14">
        <f>E27+E28+E29+E30+E31+E32+E33+E34</f>
        <v>1098.7</v>
      </c>
      <c r="F25" s="14">
        <f>F27+F28+F29+F30+F31+F32+F33+F34</f>
        <v>980.3</v>
      </c>
      <c r="G25" s="14">
        <f>G27+G28+G29+G30+G31+G32+G33+G34</f>
        <v>1226.3</v>
      </c>
      <c r="H25" s="14">
        <f>H27+H28+H29+H30+H31+H32+H33+H34</f>
        <v>3305.3</v>
      </c>
      <c r="I25" s="14">
        <f aca="true" t="shared" si="1" ref="G25:U25">I27+I28+I29+I30+I31+I32+I33+I34</f>
        <v>1344.3</v>
      </c>
      <c r="J25" s="14">
        <f t="shared" si="1"/>
        <v>1318.3</v>
      </c>
      <c r="K25" s="14">
        <f t="shared" si="1"/>
        <v>1377.3</v>
      </c>
      <c r="L25" s="14">
        <f t="shared" si="1"/>
        <v>4039.9</v>
      </c>
      <c r="M25" s="14">
        <f t="shared" si="1"/>
        <v>3087.3</v>
      </c>
      <c r="N25" s="14">
        <f t="shared" si="1"/>
        <v>1350.3</v>
      </c>
      <c r="O25" s="67">
        <f t="shared" si="1"/>
        <v>1046.3</v>
      </c>
      <c r="P25" s="14">
        <f t="shared" si="1"/>
        <v>0</v>
      </c>
      <c r="Q25" s="14">
        <f t="shared" si="1"/>
        <v>5483.9</v>
      </c>
      <c r="R25" s="14">
        <f t="shared" si="1"/>
        <v>37636.700000000004</v>
      </c>
      <c r="S25" s="14">
        <f t="shared" si="1"/>
        <v>981.9</v>
      </c>
      <c r="T25" s="14">
        <f t="shared" si="1"/>
        <v>1440.8</v>
      </c>
      <c r="U25" s="14">
        <f t="shared" si="1"/>
        <v>40059.4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81</v>
      </c>
      <c r="B27" s="12" t="s">
        <v>55</v>
      </c>
      <c r="C27" s="14">
        <v>4797</v>
      </c>
      <c r="D27" s="17">
        <f aca="true" t="shared" si="2" ref="D27:D34">H27+L27+Q27+U27</f>
        <v>4797</v>
      </c>
      <c r="E27" s="17">
        <v>182</v>
      </c>
      <c r="F27" s="17">
        <v>286</v>
      </c>
      <c r="G27" s="17">
        <v>380</v>
      </c>
      <c r="H27" s="14">
        <f>E27+F27+G27</f>
        <v>848</v>
      </c>
      <c r="I27" s="17">
        <v>370</v>
      </c>
      <c r="J27" s="17">
        <v>520</v>
      </c>
      <c r="K27" s="17">
        <v>600</v>
      </c>
      <c r="L27" s="14">
        <f aca="true" t="shared" si="3" ref="L27:L34">I27+J27+K27</f>
        <v>1490</v>
      </c>
      <c r="M27" s="17">
        <v>309</v>
      </c>
      <c r="N27" s="17">
        <v>430</v>
      </c>
      <c r="O27" s="17">
        <v>330</v>
      </c>
      <c r="P27" s="17"/>
      <c r="Q27" s="14">
        <f>M27+N27+O27</f>
        <v>1069</v>
      </c>
      <c r="R27" s="17">
        <v>300</v>
      </c>
      <c r="S27" s="17">
        <v>290</v>
      </c>
      <c r="T27" s="17">
        <v>800</v>
      </c>
      <c r="U27" s="14">
        <f aca="true" t="shared" si="4" ref="U27:U34">R27+S27+T27</f>
        <v>1390</v>
      </c>
      <c r="V27" s="1"/>
    </row>
    <row r="28" spans="1:22" s="49" customFormat="1" ht="23.25" customHeight="1">
      <c r="A28" s="46" t="s">
        <v>82</v>
      </c>
      <c r="B28" s="12" t="s">
        <v>56</v>
      </c>
      <c r="C28" s="67">
        <v>5479.5</v>
      </c>
      <c r="D28" s="68">
        <f t="shared" si="2"/>
        <v>5479.5</v>
      </c>
      <c r="E28" s="17">
        <v>252</v>
      </c>
      <c r="F28" s="17">
        <v>148</v>
      </c>
      <c r="G28" s="17">
        <v>200</v>
      </c>
      <c r="H28" s="14">
        <f>E28+F28+G28</f>
        <v>600</v>
      </c>
      <c r="I28" s="17">
        <v>300</v>
      </c>
      <c r="J28" s="17">
        <v>300</v>
      </c>
      <c r="K28" s="17">
        <v>300</v>
      </c>
      <c r="L28" s="14">
        <f t="shared" si="3"/>
        <v>900</v>
      </c>
      <c r="M28" s="17">
        <v>2160</v>
      </c>
      <c r="N28" s="17">
        <v>450</v>
      </c>
      <c r="O28" s="68">
        <v>350</v>
      </c>
      <c r="P28" s="17"/>
      <c r="Q28" s="14">
        <f>M28+N28+O28</f>
        <v>2960</v>
      </c>
      <c r="R28" s="17">
        <v>400</v>
      </c>
      <c r="S28" s="17">
        <v>350</v>
      </c>
      <c r="T28" s="17">
        <v>269.5</v>
      </c>
      <c r="U28" s="14">
        <f t="shared" si="4"/>
        <v>1019.5</v>
      </c>
      <c r="V28" s="1"/>
    </row>
    <row r="29" spans="1:22" s="49" customFormat="1" ht="26.25" customHeight="1">
      <c r="A29" s="46" t="s">
        <v>86</v>
      </c>
      <c r="B29" s="12" t="s">
        <v>57</v>
      </c>
      <c r="C29" s="14">
        <v>100</v>
      </c>
      <c r="D29" s="17">
        <f t="shared" si="2"/>
        <v>100</v>
      </c>
      <c r="E29" s="17">
        <v>0</v>
      </c>
      <c r="F29" s="17">
        <v>8.3</v>
      </c>
      <c r="G29" s="17">
        <v>8.3</v>
      </c>
      <c r="H29" s="14">
        <f>E29+F29+G29</f>
        <v>16.6</v>
      </c>
      <c r="I29" s="17">
        <v>8.3</v>
      </c>
      <c r="J29" s="17">
        <v>8.3</v>
      </c>
      <c r="K29" s="17">
        <v>8.3</v>
      </c>
      <c r="L29" s="14">
        <f t="shared" si="3"/>
        <v>24.900000000000002</v>
      </c>
      <c r="M29" s="17">
        <v>8.3</v>
      </c>
      <c r="N29" s="17">
        <v>8.3</v>
      </c>
      <c r="O29" s="17">
        <v>8.3</v>
      </c>
      <c r="P29" s="17"/>
      <c r="Q29" s="14">
        <f>M29+N29+O29</f>
        <v>24.900000000000002</v>
      </c>
      <c r="R29" s="17">
        <v>8.4</v>
      </c>
      <c r="S29" s="17">
        <v>8.4</v>
      </c>
      <c r="T29" s="17">
        <v>16.8</v>
      </c>
      <c r="U29" s="14">
        <f t="shared" si="4"/>
        <v>33.6</v>
      </c>
      <c r="V29" s="1"/>
    </row>
    <row r="30" spans="1:22" s="49" customFormat="1" ht="44.25" customHeight="1">
      <c r="A30" s="46" t="s">
        <v>80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42407</v>
      </c>
      <c r="D31" s="17">
        <f t="shared" si="2"/>
        <v>42407</v>
      </c>
      <c r="E31" s="17">
        <v>664.7</v>
      </c>
      <c r="F31" s="17">
        <v>522</v>
      </c>
      <c r="G31" s="17">
        <v>628</v>
      </c>
      <c r="H31" s="14">
        <f>E31+F31+G31</f>
        <v>1814.7</v>
      </c>
      <c r="I31" s="17">
        <v>649</v>
      </c>
      <c r="J31" s="17">
        <v>490</v>
      </c>
      <c r="K31" s="17">
        <v>459</v>
      </c>
      <c r="L31" s="14">
        <f t="shared" si="3"/>
        <v>1598</v>
      </c>
      <c r="M31" s="17">
        <v>594</v>
      </c>
      <c r="N31" s="17">
        <v>462</v>
      </c>
      <c r="O31" s="17">
        <v>348</v>
      </c>
      <c r="P31" s="14"/>
      <c r="Q31" s="14">
        <f>M31+N31+O31</f>
        <v>1404</v>
      </c>
      <c r="R31" s="17">
        <v>36912.3</v>
      </c>
      <c r="S31" s="17">
        <v>333.5</v>
      </c>
      <c r="T31" s="17">
        <v>344.5</v>
      </c>
      <c r="U31" s="14">
        <f t="shared" si="4"/>
        <v>37590.3</v>
      </c>
      <c r="V31" s="47"/>
      <c r="W31" s="48"/>
    </row>
    <row r="32" spans="1:23" s="49" customFormat="1" ht="58.5" customHeight="1">
      <c r="A32" s="46" t="s">
        <v>89</v>
      </c>
      <c r="B32" s="12" t="s">
        <v>83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/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100</v>
      </c>
      <c r="B33" s="12" t="s">
        <v>85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/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84</v>
      </c>
      <c r="B34" s="12" t="s">
        <v>87</v>
      </c>
      <c r="C34" s="14">
        <v>105</v>
      </c>
      <c r="D34" s="14">
        <f t="shared" si="2"/>
        <v>105</v>
      </c>
      <c r="E34" s="17">
        <v>0</v>
      </c>
      <c r="F34" s="14">
        <v>16</v>
      </c>
      <c r="G34" s="14">
        <v>10</v>
      </c>
      <c r="H34" s="14">
        <f>E34+F34+G34</f>
        <v>26</v>
      </c>
      <c r="I34" s="17">
        <v>17</v>
      </c>
      <c r="J34" s="14"/>
      <c r="K34" s="14">
        <v>10</v>
      </c>
      <c r="L34" s="14">
        <f t="shared" si="3"/>
        <v>27</v>
      </c>
      <c r="M34" s="17">
        <v>16</v>
      </c>
      <c r="N34" s="14"/>
      <c r="O34" s="14">
        <v>10</v>
      </c>
      <c r="P34" s="14"/>
      <c r="Q34" s="14">
        <f>M34+N34+O34</f>
        <v>26</v>
      </c>
      <c r="R34" s="14">
        <v>16</v>
      </c>
      <c r="S34" s="14"/>
      <c r="T34" s="14">
        <v>10</v>
      </c>
      <c r="U34" s="14">
        <f t="shared" si="4"/>
        <v>26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-1968</v>
      </c>
      <c r="D35" s="42">
        <f aca="true" t="shared" si="5" ref="D35:U35">D21-D25</f>
        <v>-1968</v>
      </c>
      <c r="E35" s="42">
        <f t="shared" si="5"/>
        <v>-485.70000000000005</v>
      </c>
      <c r="F35" s="42">
        <f t="shared" si="5"/>
        <v>256.5000000000002</v>
      </c>
      <c r="G35" s="42">
        <f t="shared" si="5"/>
        <v>-361.69999999999993</v>
      </c>
      <c r="H35" s="42">
        <f t="shared" si="5"/>
        <v>-590.9000000000001</v>
      </c>
      <c r="I35" s="42">
        <f t="shared" si="5"/>
        <v>-389.69999999999993</v>
      </c>
      <c r="J35" s="14">
        <f t="shared" si="5"/>
        <v>-804.6999999999999</v>
      </c>
      <c r="K35" s="14">
        <f t="shared" si="5"/>
        <v>-181.70000000000005</v>
      </c>
      <c r="L35" s="42">
        <f t="shared" si="5"/>
        <v>-1376.1</v>
      </c>
      <c r="M35" s="14">
        <f t="shared" si="5"/>
        <v>46.29999999999973</v>
      </c>
      <c r="N35" s="14">
        <f t="shared" si="5"/>
        <v>-35.799999999999955</v>
      </c>
      <c r="O35" s="14">
        <f t="shared" si="5"/>
        <v>46.299999999999955</v>
      </c>
      <c r="P35" s="42">
        <f t="shared" si="5"/>
        <v>0</v>
      </c>
      <c r="Q35" s="42">
        <f t="shared" si="5"/>
        <v>56.80000000000018</v>
      </c>
      <c r="R35" s="14">
        <f t="shared" si="5"/>
        <v>-39.80000000000291</v>
      </c>
      <c r="S35" s="42">
        <f t="shared" si="5"/>
        <v>636.1999999999999</v>
      </c>
      <c r="T35" s="42">
        <f t="shared" si="5"/>
        <v>-654.1999999999999</v>
      </c>
      <c r="U35" s="42">
        <f t="shared" si="5"/>
        <v>-57.80000000000291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1968</v>
      </c>
      <c r="D36" s="42">
        <f aca="true" t="shared" si="6" ref="D36:U36">-D35</f>
        <v>1968</v>
      </c>
      <c r="E36" s="42">
        <f t="shared" si="6"/>
        <v>485.70000000000005</v>
      </c>
      <c r="F36" s="42">
        <f t="shared" si="6"/>
        <v>-256.5000000000002</v>
      </c>
      <c r="G36" s="42">
        <f t="shared" si="6"/>
        <v>361.69999999999993</v>
      </c>
      <c r="H36" s="42">
        <f t="shared" si="6"/>
        <v>590.9000000000001</v>
      </c>
      <c r="I36" s="42">
        <f t="shared" si="6"/>
        <v>389.69999999999993</v>
      </c>
      <c r="J36" s="14">
        <f t="shared" si="6"/>
        <v>804.6999999999999</v>
      </c>
      <c r="K36" s="14">
        <f t="shared" si="6"/>
        <v>181.70000000000005</v>
      </c>
      <c r="L36" s="42">
        <f t="shared" si="6"/>
        <v>1376.1</v>
      </c>
      <c r="M36" s="14">
        <f t="shared" si="6"/>
        <v>-46.29999999999973</v>
      </c>
      <c r="N36" s="14">
        <f t="shared" si="6"/>
        <v>35.799999999999955</v>
      </c>
      <c r="O36" s="14">
        <f t="shared" si="6"/>
        <v>-46.299999999999955</v>
      </c>
      <c r="P36" s="42">
        <f t="shared" si="6"/>
        <v>0</v>
      </c>
      <c r="Q36" s="42">
        <f t="shared" si="6"/>
        <v>-56.80000000000018</v>
      </c>
      <c r="R36" s="14">
        <f t="shared" si="6"/>
        <v>39.80000000000291</v>
      </c>
      <c r="S36" s="42">
        <f t="shared" si="6"/>
        <v>-636.1999999999999</v>
      </c>
      <c r="T36" s="42">
        <f t="shared" si="6"/>
        <v>654.1999999999999</v>
      </c>
      <c r="U36" s="42">
        <f t="shared" si="6"/>
        <v>57.80000000000291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-50920.5</v>
      </c>
      <c r="D37" s="42">
        <f aca="true" t="shared" si="7" ref="D37:U37">-D21</f>
        <v>-50920.5</v>
      </c>
      <c r="E37" s="42">
        <f t="shared" si="7"/>
        <v>-613</v>
      </c>
      <c r="F37" s="42">
        <f t="shared" si="7"/>
        <v>-1236.8000000000002</v>
      </c>
      <c r="G37" s="42">
        <f t="shared" si="7"/>
        <v>-864.6</v>
      </c>
      <c r="H37" s="42">
        <f t="shared" si="7"/>
        <v>-2714.4</v>
      </c>
      <c r="I37" s="42">
        <f t="shared" si="7"/>
        <v>-954.6</v>
      </c>
      <c r="J37" s="14">
        <f t="shared" si="7"/>
        <v>-513.6</v>
      </c>
      <c r="K37" s="14">
        <f t="shared" si="7"/>
        <v>-1195.6</v>
      </c>
      <c r="L37" s="42">
        <f t="shared" si="7"/>
        <v>-2663.8</v>
      </c>
      <c r="M37" s="14">
        <f t="shared" si="7"/>
        <v>-3133.6</v>
      </c>
      <c r="N37" s="14">
        <f t="shared" si="7"/>
        <v>-1314.5</v>
      </c>
      <c r="O37" s="14">
        <f t="shared" si="7"/>
        <v>-1092.6</v>
      </c>
      <c r="P37" s="42">
        <f t="shared" si="7"/>
        <v>0</v>
      </c>
      <c r="Q37" s="42">
        <f t="shared" si="7"/>
        <v>-5540.7</v>
      </c>
      <c r="R37" s="14">
        <f t="shared" si="7"/>
        <v>-37596.9</v>
      </c>
      <c r="S37" s="42">
        <f t="shared" si="7"/>
        <v>-1618.1</v>
      </c>
      <c r="T37" s="42">
        <f t="shared" si="7"/>
        <v>-786.6</v>
      </c>
      <c r="U37" s="42">
        <f t="shared" si="7"/>
        <v>-40001.6</v>
      </c>
      <c r="V37" s="32"/>
    </row>
    <row r="38" spans="1:22" s="33" customFormat="1" ht="35.25" customHeight="1">
      <c r="A38" s="34" t="s">
        <v>90</v>
      </c>
      <c r="B38" s="37" t="s">
        <v>66</v>
      </c>
      <c r="C38" s="42">
        <f>C25</f>
        <v>52888.5</v>
      </c>
      <c r="D38" s="42">
        <f aca="true" t="shared" si="8" ref="D38:U38">D25</f>
        <v>52888.5</v>
      </c>
      <c r="E38" s="42">
        <f t="shared" si="8"/>
        <v>1098.7</v>
      </c>
      <c r="F38" s="42">
        <f t="shared" si="8"/>
        <v>980.3</v>
      </c>
      <c r="G38" s="42">
        <f t="shared" si="8"/>
        <v>1226.3</v>
      </c>
      <c r="H38" s="42">
        <f t="shared" si="8"/>
        <v>3305.3</v>
      </c>
      <c r="I38" s="42">
        <f t="shared" si="8"/>
        <v>1344.3</v>
      </c>
      <c r="J38" s="14">
        <f t="shared" si="8"/>
        <v>1318.3</v>
      </c>
      <c r="K38" s="14">
        <f t="shared" si="8"/>
        <v>1377.3</v>
      </c>
      <c r="L38" s="42">
        <f t="shared" si="8"/>
        <v>4039.9</v>
      </c>
      <c r="M38" s="14">
        <f t="shared" si="8"/>
        <v>3087.3</v>
      </c>
      <c r="N38" s="14">
        <f t="shared" si="8"/>
        <v>1350.3</v>
      </c>
      <c r="O38" s="14">
        <f t="shared" si="8"/>
        <v>1046.3</v>
      </c>
      <c r="P38" s="42">
        <f t="shared" si="8"/>
        <v>0</v>
      </c>
      <c r="Q38" s="42">
        <f t="shared" si="8"/>
        <v>5483.9</v>
      </c>
      <c r="R38" s="14">
        <f t="shared" si="8"/>
        <v>37636.700000000004</v>
      </c>
      <c r="S38" s="42">
        <f t="shared" si="8"/>
        <v>981.9</v>
      </c>
      <c r="T38" s="42">
        <f t="shared" si="8"/>
        <v>1440.8</v>
      </c>
      <c r="U38" s="42">
        <f t="shared" si="8"/>
        <v>40059.4</v>
      </c>
      <c r="V38" s="32"/>
    </row>
    <row r="39" spans="1:22" s="33" customFormat="1" ht="26.25" customHeight="1">
      <c r="A39" s="38" t="s">
        <v>91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92</v>
      </c>
      <c r="B40" s="37" t="s">
        <v>68</v>
      </c>
      <c r="C40" s="42">
        <f>-C35</f>
        <v>1968</v>
      </c>
      <c r="D40" s="42">
        <f aca="true" t="shared" si="9" ref="D40:U40">-D35</f>
        <v>1968</v>
      </c>
      <c r="E40" s="42">
        <f t="shared" si="9"/>
        <v>485.70000000000005</v>
      </c>
      <c r="F40" s="42">
        <f t="shared" si="9"/>
        <v>-256.5000000000002</v>
      </c>
      <c r="G40" s="42">
        <f t="shared" si="9"/>
        <v>361.69999999999993</v>
      </c>
      <c r="H40" s="42">
        <f t="shared" si="9"/>
        <v>590.9000000000001</v>
      </c>
      <c r="I40" s="42">
        <f t="shared" si="9"/>
        <v>389.69999999999993</v>
      </c>
      <c r="J40" s="14">
        <f t="shared" si="9"/>
        <v>804.6999999999999</v>
      </c>
      <c r="K40" s="14">
        <f t="shared" si="9"/>
        <v>181.70000000000005</v>
      </c>
      <c r="L40" s="42">
        <f t="shared" si="9"/>
        <v>1376.1</v>
      </c>
      <c r="M40" s="14">
        <f t="shared" si="9"/>
        <v>-46.29999999999973</v>
      </c>
      <c r="N40" s="14">
        <f t="shared" si="9"/>
        <v>35.799999999999955</v>
      </c>
      <c r="O40" s="14">
        <f t="shared" si="9"/>
        <v>-46.299999999999955</v>
      </c>
      <c r="P40" s="42">
        <f t="shared" si="9"/>
        <v>0</v>
      </c>
      <c r="Q40" s="42">
        <f t="shared" si="9"/>
        <v>-56.80000000000018</v>
      </c>
      <c r="R40" s="14">
        <f t="shared" si="9"/>
        <v>39.80000000000291</v>
      </c>
      <c r="S40" s="42">
        <f t="shared" si="9"/>
        <v>-636.1999999999999</v>
      </c>
      <c r="T40" s="42">
        <f t="shared" si="9"/>
        <v>654.1999999999999</v>
      </c>
      <c r="U40" s="42">
        <f t="shared" si="9"/>
        <v>57.80000000000291</v>
      </c>
      <c r="V40" s="32"/>
    </row>
    <row r="41" spans="1:22" s="33" customFormat="1" ht="76.5" customHeight="1">
      <c r="A41" s="35" t="s">
        <v>93</v>
      </c>
      <c r="B41" s="37" t="s">
        <v>69</v>
      </c>
      <c r="C41" s="44"/>
      <c r="D41" s="41">
        <v>1970</v>
      </c>
      <c r="E41" s="41">
        <v>1484.3</v>
      </c>
      <c r="F41" s="41">
        <v>1740.8</v>
      </c>
      <c r="G41" s="41">
        <v>1379.1</v>
      </c>
      <c r="H41" s="41">
        <v>1379.1</v>
      </c>
      <c r="I41" s="41">
        <v>989.4</v>
      </c>
      <c r="J41" s="17">
        <v>184.7</v>
      </c>
      <c r="K41" s="17">
        <v>3</v>
      </c>
      <c r="L41" s="41">
        <v>3</v>
      </c>
      <c r="M41" s="17">
        <v>49.3</v>
      </c>
      <c r="N41" s="17">
        <v>13.5</v>
      </c>
      <c r="O41" s="17">
        <v>59.8</v>
      </c>
      <c r="P41" s="41">
        <f>O41+P40</f>
        <v>59.8</v>
      </c>
      <c r="Q41" s="41">
        <v>59.8</v>
      </c>
      <c r="R41" s="17">
        <v>20</v>
      </c>
      <c r="S41" s="41">
        <v>656.2</v>
      </c>
      <c r="T41" s="41">
        <v>2</v>
      </c>
      <c r="U41" s="41">
        <v>2</v>
      </c>
      <c r="V41" s="32"/>
    </row>
    <row r="42" spans="1:22" s="49" customFormat="1" ht="72.75" customHeight="1">
      <c r="A42" s="60" t="s">
        <v>95</v>
      </c>
      <c r="B42" s="12" t="s">
        <v>70</v>
      </c>
      <c r="C42" s="61">
        <v>0</v>
      </c>
      <c r="D42" s="17">
        <f>D41</f>
        <v>1970</v>
      </c>
      <c r="E42" s="17">
        <v>1484.3</v>
      </c>
      <c r="F42" s="17">
        <v>1740.8</v>
      </c>
      <c r="G42" s="17">
        <v>1379.1</v>
      </c>
      <c r="H42" s="17">
        <v>1379.1</v>
      </c>
      <c r="I42" s="17">
        <v>989.4</v>
      </c>
      <c r="J42" s="17">
        <v>184.7</v>
      </c>
      <c r="K42" s="17">
        <v>3</v>
      </c>
      <c r="L42" s="17">
        <v>3</v>
      </c>
      <c r="M42" s="17">
        <v>49.3</v>
      </c>
      <c r="N42" s="17">
        <v>13.5</v>
      </c>
      <c r="O42" s="17">
        <v>59.8</v>
      </c>
      <c r="P42" s="17">
        <f>P41+P21-P25-P36</f>
        <v>59.8</v>
      </c>
      <c r="Q42" s="17">
        <v>59.8</v>
      </c>
      <c r="R42" s="17">
        <v>20</v>
      </c>
      <c r="S42" s="17">
        <v>656.2</v>
      </c>
      <c r="T42" s="17">
        <v>2</v>
      </c>
      <c r="U42" s="17">
        <v>2</v>
      </c>
      <c r="V42" s="1"/>
    </row>
    <row r="43" spans="1:22" s="58" customFormat="1" ht="110.25" customHeight="1">
      <c r="A43" s="55" t="s">
        <v>94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f t="shared" si="10"/>
        <v>0</v>
      </c>
      <c r="O43" s="14">
        <f t="shared" si="10"/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0</v>
      </c>
      <c r="T43" s="14">
        <f t="shared" si="10"/>
        <v>0</v>
      </c>
      <c r="U43" s="14">
        <f t="shared" si="10"/>
        <v>0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72" t="s">
        <v>96</v>
      </c>
      <c r="E45" s="72"/>
      <c r="F45" s="72"/>
      <c r="G45" s="72"/>
      <c r="H45" s="73"/>
      <c r="I45" s="24"/>
      <c r="J45" s="31"/>
      <c r="K45" s="63"/>
      <c r="L45" s="78" t="s">
        <v>97</v>
      </c>
      <c r="M45" s="79"/>
      <c r="N45" s="79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80"/>
      <c r="E48" s="81"/>
      <c r="F48" s="81"/>
      <c r="G48" s="81"/>
      <c r="H48" s="81"/>
      <c r="I48" s="81"/>
      <c r="J48" s="81"/>
      <c r="K48" s="81"/>
      <c r="L48" s="8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2" t="s">
        <v>99</v>
      </c>
      <c r="E49" s="82"/>
      <c r="F49" s="82"/>
      <c r="G49" s="82"/>
      <c r="H49" s="82"/>
      <c r="I49" s="30"/>
      <c r="J49" s="62"/>
      <c r="K49" s="62"/>
      <c r="L49" s="82" t="s">
        <v>98</v>
      </c>
      <c r="M49" s="83"/>
      <c r="N49" s="8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2022-02-07T11:36:57Z</cp:lastPrinted>
  <dcterms:created xsi:type="dcterms:W3CDTF">2011-02-18T08:58:48Z</dcterms:created>
  <dcterms:modified xsi:type="dcterms:W3CDTF">2022-02-07T11:37:32Z</dcterms:modified>
  <cp:category/>
  <cp:version/>
  <cp:contentType/>
  <cp:contentStatus/>
</cp:coreProperties>
</file>