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05" sheetId="1" r:id="rId1"/>
  </sheets>
  <definedNames>
    <definedName name="_xlnm.Print_Titles" localSheetId="0">'на 01.05'!$A:$B,'на 01.05'!$15:$17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<sst xmlns="http://schemas.openxmlformats.org/spreadsheetml/2006/main" count="132" uniqueCount="103">
  <si>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</si>
  <si>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</si>
  <si>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</si>
  <si>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</si>
  <si>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</si>
  <si>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</si>
  <si>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</si>
  <si>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</si>
  <si>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</si>
  <si>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</si>
  <si>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</si>
  <si>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</si>
  <si>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</si>
  <si>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</si>
  <si>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</si>
  <si>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</si>
  <si>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</si>
  <si>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</si>
  <si>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</si>
  <si>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</si>
  <si>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</si>
  <si>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</si>
  <si>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</si>
  <si>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</si>
  <si>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</si>
  <si>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</si>
  <si>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</si>
  <si>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</si>
  <si>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</si>
  <si>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</si>
  <si>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</si>
  <si>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</si>
  <si>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</si>
  <si>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</si>
  <si>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</si>
  <si>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</si>
  <si>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</si>
  <si>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</si>
  <si>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</si>
  <si>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</si>
  <si>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</si>
  <si>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</si>
  <si>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</si>
  <si>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</si>
  <si>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</si>
  <si>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</si>
  <si>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</si>
  <si>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</si>
  <si>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</si>
  <si>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</si>
  <si>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</si>
  <si>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</si>
  <si>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</si>
  <si>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</si>
  <si>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</si>
  <si>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</si>
  <si>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</si>
  <si>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</si>
  <si>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</si>
  <si>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</si>
  <si>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</si>
  <si>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</si>
  <si>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</si>
  <si>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</si>
  <si>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</si>
  <si>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</si>
  <si>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</si>
  <si>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</si>
  <si>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</si>
  <si>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</si>
  <si>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</si>
  <si>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</si>
  <si>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</si>
  <si>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</si>
  <si>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</si>
  <si>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</si>
  <si>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</si>
  <si>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</si>
  <si>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</si>
  <si>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</si>
  <si>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</si>
  <si>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</si>
  <si>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</si>
  <si>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</si>
  <si>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</si>
  <si>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</si>
  <si>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</si>
  <si>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</si>
  <si>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</si>
  <si>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</si>
  <si>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</si>
  <si>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</si>
  <si>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</si>
  <si>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</si>
  <si>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</si>
  <si>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</si>
  <si>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</si>
  <si>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</si>
  <si>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</si>
  <si>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</si>
  <si>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</si>
  <si>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</si>
  <si>
    <t>(по состоянию на "01" августа 2019г.)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</si>
</sst>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E38">
      <selection activeCell="U43" sqref="U43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2"/>
      <c r="O3" s="73"/>
      <c r="P3" s="24"/>
      <c r="Q3" s="24"/>
      <c r="R3" s="24"/>
      <c r="S3" s="24"/>
    </row>
    <row r="4" spans="13:19" ht="12.75" customHeight="1" hidden="1">
      <c r="M4" s="24"/>
      <c r="N4" s="72"/>
      <c r="O4" s="73"/>
      <c r="P4" s="73"/>
      <c r="Q4" s="73"/>
      <c r="R4" s="73"/>
      <c r="S4" s="24"/>
    </row>
    <row r="5" spans="13:19" ht="15" customHeight="1" hidden="1">
      <c r="M5" s="24"/>
      <c r="N5" s="74"/>
      <c r="O5" s="75"/>
      <c r="P5" s="75"/>
      <c r="Q5" s="75"/>
      <c r="R5" s="75"/>
      <c r="S5" s="24"/>
    </row>
    <row r="6" spans="13:19" ht="12.75" hidden="1">
      <c r="M6" s="24"/>
      <c r="N6" s="75"/>
      <c r="O6" s="75"/>
      <c r="P6" s="75"/>
      <c r="Q6" s="75"/>
      <c r="R6" s="75"/>
      <c r="S6" s="24"/>
    </row>
    <row r="7" spans="13:19" ht="12.75" hidden="1">
      <c r="M7" s="24"/>
      <c r="N7" s="75"/>
      <c r="O7" s="75"/>
      <c r="P7" s="75"/>
      <c r="Q7" s="75"/>
      <c r="R7" s="75"/>
      <c r="S7" s="24"/>
    </row>
    <row r="8" spans="13:19" ht="12.75" hidden="1">
      <c r="M8" s="24"/>
      <c r="N8" s="75"/>
      <c r="O8" s="75"/>
      <c r="P8" s="75"/>
      <c r="Q8" s="75"/>
      <c r="R8" s="75"/>
      <c r="S8" s="24"/>
    </row>
    <row r="9" spans="13:19" ht="42" customHeight="1" hidden="1">
      <c r="M9" s="24"/>
      <c r="N9" s="75"/>
      <c r="O9" s="75"/>
      <c r="P9" s="75"/>
      <c r="Q9" s="75"/>
      <c r="R9" s="75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88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7">
        <f aca="true" t="shared" si="0" ref="C21:U21">C23+C24</f>
        <v>17999.90972</v>
      </c>
      <c r="D21" s="67">
        <f t="shared" si="0"/>
        <v>17999.90972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1575.5</v>
      </c>
      <c r="J21" s="15">
        <f>J23+J24</f>
        <v>743</v>
      </c>
      <c r="K21" s="15">
        <f>K23+K24</f>
        <v>3174</v>
      </c>
      <c r="L21" s="15">
        <f t="shared" si="0"/>
        <v>5492.5</v>
      </c>
      <c r="M21" s="15">
        <f t="shared" si="0"/>
        <v>1305</v>
      </c>
      <c r="N21" s="15">
        <f t="shared" si="0"/>
        <v>3623.10972</v>
      </c>
      <c r="O21" s="15">
        <f t="shared" si="0"/>
        <v>1162</v>
      </c>
      <c r="P21" s="15">
        <f t="shared" si="0"/>
        <v>0</v>
      </c>
      <c r="Q21" s="15">
        <f t="shared" si="0"/>
        <v>6090.10972</v>
      </c>
      <c r="R21" s="15">
        <f t="shared" si="0"/>
        <v>875.7</v>
      </c>
      <c r="S21" s="15">
        <f t="shared" si="0"/>
        <v>1683</v>
      </c>
      <c r="T21" s="15">
        <f t="shared" si="0"/>
        <v>1542.9</v>
      </c>
      <c r="U21" s="15">
        <f t="shared" si="0"/>
        <v>4101.6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9043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1193</v>
      </c>
      <c r="J23" s="48">
        <v>343</v>
      </c>
      <c r="K23" s="48">
        <v>240</v>
      </c>
      <c r="L23" s="48">
        <f>I23+J23+K23</f>
        <v>1776</v>
      </c>
      <c r="M23" s="48">
        <v>746</v>
      </c>
      <c r="N23" s="48">
        <v>379</v>
      </c>
      <c r="O23" s="48">
        <v>952</v>
      </c>
      <c r="P23" s="48"/>
      <c r="Q23" s="48">
        <f>M23+N23+O23</f>
        <v>2077</v>
      </c>
      <c r="R23" s="48">
        <v>613</v>
      </c>
      <c r="S23" s="48">
        <v>1473</v>
      </c>
      <c r="T23" s="48">
        <v>1333</v>
      </c>
      <c r="U23" s="48">
        <f>R23+S23+T23</f>
        <v>3419</v>
      </c>
      <c r="V23" s="38"/>
    </row>
    <row r="24" spans="1:22" s="39" customFormat="1" ht="24" customHeight="1">
      <c r="A24" s="40" t="s">
        <v>76</v>
      </c>
      <c r="B24" s="43" t="s">
        <v>51</v>
      </c>
      <c r="C24" s="66">
        <v>8956.90972</v>
      </c>
      <c r="D24" s="66">
        <f>H24+L24+Q24+U24</f>
        <v>8956.90972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382.5</v>
      </c>
      <c r="J24" s="48">
        <v>400</v>
      </c>
      <c r="K24" s="48">
        <v>2934</v>
      </c>
      <c r="L24" s="48">
        <f>I24+J24+K24</f>
        <v>3716.5</v>
      </c>
      <c r="M24" s="48">
        <v>559</v>
      </c>
      <c r="N24" s="66">
        <v>3244.10972</v>
      </c>
      <c r="O24" s="48">
        <v>210</v>
      </c>
      <c r="P24" s="48"/>
      <c r="Q24" s="48">
        <f>M24+N24+O24</f>
        <v>4013.10972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66">
        <f>C27+C28+C29+C30+C31+C32+C33+C34</f>
        <v>18748.90972</v>
      </c>
      <c r="D25" s="66">
        <f>H25+L25+Q25+U25</f>
        <v>18748.90972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1035.6</v>
      </c>
      <c r="J25" s="48">
        <f t="shared" si="1"/>
        <v>1069</v>
      </c>
      <c r="K25" s="48">
        <f t="shared" si="1"/>
        <v>3636</v>
      </c>
      <c r="L25" s="48">
        <f>I25+J25+K25</f>
        <v>5740.6</v>
      </c>
      <c r="M25" s="48">
        <v>627.1</v>
      </c>
      <c r="N25" s="66">
        <f t="shared" si="1"/>
        <v>3988.00972</v>
      </c>
      <c r="O25" s="48">
        <f t="shared" si="1"/>
        <v>1476</v>
      </c>
      <c r="P25" s="48">
        <f t="shared" si="1"/>
        <v>0</v>
      </c>
      <c r="Q25" s="48">
        <f t="shared" si="1"/>
        <v>6431.00972</v>
      </c>
      <c r="R25" s="48">
        <f t="shared" si="1"/>
        <v>950</v>
      </c>
      <c r="S25" s="48">
        <f t="shared" si="1"/>
        <v>917</v>
      </c>
      <c r="T25" s="48">
        <f t="shared" si="1"/>
        <v>704.9</v>
      </c>
      <c r="U25" s="48">
        <f t="shared" si="1"/>
        <v>2571.9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3999</v>
      </c>
      <c r="D27" s="19">
        <f aca="true" t="shared" si="2" ref="D27:D34">H27+L27+Q27+U27</f>
        <v>3999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302</v>
      </c>
      <c r="J27" s="19">
        <v>445</v>
      </c>
      <c r="K27" s="19">
        <v>309</v>
      </c>
      <c r="L27" s="16">
        <f aca="true" t="shared" si="3" ref="L27:L34">I27+J27+K27</f>
        <v>1056</v>
      </c>
      <c r="M27" s="19">
        <v>349</v>
      </c>
      <c r="N27" s="19">
        <v>460</v>
      </c>
      <c r="O27" s="19">
        <v>350</v>
      </c>
      <c r="P27" s="19"/>
      <c r="Q27" s="16">
        <f>M27+N27+O27</f>
        <v>1159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69">
        <v>6590.00972</v>
      </c>
      <c r="D28" s="68">
        <f t="shared" si="2"/>
        <v>6590.00972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224.6</v>
      </c>
      <c r="J28" s="19">
        <v>255</v>
      </c>
      <c r="K28" s="19">
        <v>287</v>
      </c>
      <c r="L28" s="16">
        <f t="shared" si="3"/>
        <v>766.6</v>
      </c>
      <c r="M28" s="19">
        <v>219</v>
      </c>
      <c r="N28" s="68">
        <v>3102.00972</v>
      </c>
      <c r="O28" s="19">
        <v>592</v>
      </c>
      <c r="P28" s="19"/>
      <c r="Q28" s="16">
        <f>M28+N28+O28</f>
        <v>3913.00972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136</v>
      </c>
      <c r="D29" s="19">
        <f t="shared" si="2"/>
        <v>136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11</v>
      </c>
      <c r="J29" s="47">
        <v>11</v>
      </c>
      <c r="K29" s="47">
        <v>13</v>
      </c>
      <c r="L29" s="48">
        <f t="shared" si="3"/>
        <v>35</v>
      </c>
      <c r="M29" s="47">
        <v>10</v>
      </c>
      <c r="N29" s="47">
        <v>12</v>
      </c>
      <c r="O29" s="47">
        <v>10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7785.9</v>
      </c>
      <c r="D31" s="19">
        <f t="shared" si="2"/>
        <v>7785.9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461</v>
      </c>
      <c r="J31" s="19">
        <v>358</v>
      </c>
      <c r="K31" s="19">
        <v>3030</v>
      </c>
      <c r="L31" s="16">
        <f t="shared" si="3"/>
        <v>3849</v>
      </c>
      <c r="M31" s="19">
        <v>373</v>
      </c>
      <c r="N31" s="19">
        <v>372</v>
      </c>
      <c r="O31" s="19">
        <v>524</v>
      </c>
      <c r="P31" s="16"/>
      <c r="Q31" s="16">
        <f>M31+N31+O31</f>
        <v>1269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238</v>
      </c>
      <c r="D34" s="16">
        <f t="shared" si="2"/>
        <v>238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37</v>
      </c>
      <c r="J34" s="16"/>
      <c r="K34" s="16">
        <v>-3</v>
      </c>
      <c r="L34" s="48">
        <f t="shared" si="3"/>
        <v>34</v>
      </c>
      <c r="M34" s="19">
        <v>16</v>
      </c>
      <c r="N34" s="16">
        <v>42</v>
      </c>
      <c r="O34" s="16"/>
      <c r="P34" s="16"/>
      <c r="Q34" s="16">
        <f>M34+N34+O34</f>
        <v>58</v>
      </c>
      <c r="R34" s="16"/>
      <c r="S34" s="16"/>
      <c r="T34" s="16"/>
      <c r="U34" s="16">
        <f t="shared" si="4"/>
        <v>0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-749</v>
      </c>
      <c r="D35" s="48">
        <f>D21-D25</f>
        <v>-749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539.9000000000001</v>
      </c>
      <c r="J35" s="48">
        <f>J21-J25</f>
        <v>-326</v>
      </c>
      <c r="K35" s="48">
        <f>K21-K25</f>
        <v>-462</v>
      </c>
      <c r="L35" s="48">
        <f>I35+J35+K35</f>
        <v>-248.0999999999999</v>
      </c>
      <c r="M35" s="47">
        <f>M21-M25</f>
        <v>677.9</v>
      </c>
      <c r="N35" s="47">
        <f>N21-N25</f>
        <v>-364.9000000000001</v>
      </c>
      <c r="O35" s="47">
        <f>O21-O25</f>
        <v>-314</v>
      </c>
      <c r="P35" s="48">
        <f>P21-P25</f>
        <v>0</v>
      </c>
      <c r="Q35" s="48">
        <f>M35+N35+O35</f>
        <v>-1.0000000000001137</v>
      </c>
      <c r="R35" s="48">
        <f>R21-R25</f>
        <v>-74.29999999999995</v>
      </c>
      <c r="S35" s="48">
        <f>S21-S25</f>
        <v>766</v>
      </c>
      <c r="T35" s="48">
        <f>T21-T25</f>
        <v>838.0000000000001</v>
      </c>
      <c r="U35" s="48">
        <f t="shared" si="4"/>
        <v>1529.7000000000003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-749</v>
      </c>
      <c r="D40" s="48">
        <f>D35+D37-D38</f>
        <v>-749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808.3</v>
      </c>
      <c r="J41" s="47">
        <v>1343.2</v>
      </c>
      <c r="K41" s="47">
        <v>1186.1</v>
      </c>
      <c r="L41" s="47">
        <v>724.1</v>
      </c>
      <c r="M41" s="47">
        <v>724.1</v>
      </c>
      <c r="N41" s="47">
        <v>1402</v>
      </c>
      <c r="O41" s="47">
        <v>1037.1</v>
      </c>
      <c r="P41" s="47">
        <f>O41+P40</f>
        <v>1037.1</v>
      </c>
      <c r="Q41" s="47">
        <v>723.1</v>
      </c>
      <c r="R41" s="47">
        <v>723.1</v>
      </c>
      <c r="S41" s="47">
        <v>648.8</v>
      </c>
      <c r="T41" s="47">
        <v>1414.8</v>
      </c>
      <c r="U41" s="47">
        <v>2522.8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1348.2000000000003</v>
      </c>
      <c r="J42" s="47">
        <f t="shared" si="7"/>
        <v>1017.1999999999998</v>
      </c>
      <c r="K42" s="47">
        <f t="shared" si="7"/>
        <v>724.1000000000004</v>
      </c>
      <c r="L42" s="47">
        <v>724.1</v>
      </c>
      <c r="M42" s="47">
        <f t="shared" si="7"/>
        <v>1402</v>
      </c>
      <c r="N42" s="47">
        <f t="shared" si="7"/>
        <v>1037.1000000000004</v>
      </c>
      <c r="O42" s="47">
        <f t="shared" si="7"/>
        <v>723.0999999999999</v>
      </c>
      <c r="P42" s="47">
        <f t="shared" si="7"/>
        <v>1037.1</v>
      </c>
      <c r="Q42" s="47">
        <v>723.1</v>
      </c>
      <c r="R42" s="47">
        <f t="shared" si="7"/>
        <v>648.8000000000002</v>
      </c>
      <c r="S42" s="47">
        <f t="shared" si="7"/>
        <v>1414.8000000000002</v>
      </c>
      <c r="T42" s="47">
        <f t="shared" si="7"/>
        <v>2252.7999999999997</v>
      </c>
      <c r="U42" s="47">
        <v>2522.8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-539.9000000000003</v>
      </c>
      <c r="J43" s="16">
        <f t="shared" si="8"/>
        <v>326.0000000000002</v>
      </c>
      <c r="K43" s="16">
        <f t="shared" si="8"/>
        <v>461.99999999999955</v>
      </c>
      <c r="L43" s="16">
        <f t="shared" si="8"/>
        <v>0</v>
      </c>
      <c r="M43" s="16">
        <f t="shared" si="8"/>
        <v>-677.9</v>
      </c>
      <c r="N43" s="16">
        <f t="shared" si="8"/>
        <v>364.89999999999964</v>
      </c>
      <c r="O43" s="16">
        <f t="shared" si="8"/>
        <v>314</v>
      </c>
      <c r="P43" s="16">
        <f t="shared" si="8"/>
        <v>0</v>
      </c>
      <c r="Q43" s="16">
        <f t="shared" si="8"/>
        <v>0</v>
      </c>
      <c r="R43" s="16">
        <f t="shared" si="8"/>
        <v>74.29999999999984</v>
      </c>
      <c r="S43" s="16">
        <f t="shared" si="8"/>
        <v>-766.0000000000002</v>
      </c>
      <c r="T43" s="16">
        <f t="shared" si="8"/>
        <v>-837.9999999999998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82" t="s">
        <v>96</v>
      </c>
      <c r="E45" s="82"/>
      <c r="F45" s="82"/>
      <c r="G45" s="82"/>
      <c r="H45" s="83"/>
      <c r="I45" s="26"/>
      <c r="J45" s="34"/>
      <c r="K45" s="35"/>
      <c r="L45" s="76" t="s">
        <v>97</v>
      </c>
      <c r="M45" s="77"/>
      <c r="N45" s="77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99</v>
      </c>
      <c r="E49" s="80"/>
      <c r="F49" s="80"/>
      <c r="G49" s="80"/>
      <c r="H49" s="80"/>
      <c r="I49" s="33"/>
      <c r="J49" s="32"/>
      <c r="K49" s="32"/>
      <c r="L49" s="80" t="s">
        <v>98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2019-08-09T08:02:45Z</dcterms:modified>
  <cp:category/>
  <cp:version/>
  <cp:contentType/>
  <cp:contentStatus/>
</cp:coreProperties>
</file>