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на 01.09" sheetId="1" r:id="rId1"/>
  </sheets>
  <definedNames>
    <definedName name="_xlnm.Print_Titles" localSheetId="0">'на 01.09'!$A:$B,'на 01.09'!$15:$17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<sst xmlns="http://schemas.openxmlformats.org/spreadsheetml/2006/main" count="132" uniqueCount="103">
  <si>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</si>
  <si>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</si>
  <si>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</si>
  <si>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</si>
  <si>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</si>
  <si>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</si>
  <si>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</si>
  <si>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</si>
  <si>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</si>
  <si>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</si>
  <si>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</si>
  <si>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</si>
  <si>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</si>
  <si>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</si>
  <si>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</si>
  <si>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</si>
  <si>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</si>
  <si>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</si>
  <si>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</si>
  <si>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</si>
  <si>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</si>
  <si>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</si>
  <si>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</si>
  <si>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</si>
  <si>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</si>
  <si>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</si>
  <si>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</si>
  <si>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</si>
  <si>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</si>
  <si>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</si>
  <si>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</si>
  <si>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</si>
  <si>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</si>
  <si>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</si>
  <si>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</si>
  <si>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</si>
  <si>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</si>
  <si>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</si>
  <si>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</si>
  <si>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</si>
  <si>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</si>
  <si>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</si>
  <si>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</si>
  <si>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</si>
  <si>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</si>
  <si>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</si>
  <si>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</si>
  <si>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</si>
  <si>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</si>
  <si>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</si>
  <si>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</si>
  <si>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</si>
  <si>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</si>
  <si>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</si>
  <si>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</si>
  <si>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</si>
  <si>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</si>
  <si>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</si>
  <si>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</si>
  <si>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</si>
  <si>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</si>
  <si>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</si>
  <si>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</si>
  <si>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</si>
  <si>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</si>
  <si>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</si>
  <si>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</si>
  <si>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</si>
  <si>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</si>
  <si>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</si>
  <si>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</si>
  <si>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</si>
  <si>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</si>
  <si>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</si>
  <si>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</si>
  <si>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</si>
  <si>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</si>
  <si>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</si>
  <si>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</si>
  <si>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</si>
  <si>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</si>
  <si>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</si>
  <si>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</si>
  <si>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</si>
  <si>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</si>
  <si>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</si>
  <si>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</si>
  <si>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</si>
  <si>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</si>
  <si>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</si>
  <si>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</si>
  <si>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</si>
  <si>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</si>
  <si>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</si>
  <si>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</si>
  <si>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</si>
  <si>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</si>
  <si>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</si>
  <si>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</si>
  <si>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</si>
  <si>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</si>
  <si>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>Кассовый план исполнения  бюджета муниципального образования Симское  на 2019 год</t>
  </si>
  <si>
    <t>(по состоянию на "01"октября 2019г.)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</si>
</sst>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  <numFmt numFmtId="178" formatCode="#,##0.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7" fontId="10" fillId="34" borderId="10" xfId="60" applyNumberFormat="1" applyFont="1" applyFill="1" applyBorder="1" applyAlignment="1">
      <alignment horizontal="right" vertical="top" wrapText="1"/>
    </xf>
    <xf numFmtId="177" fontId="10" fillId="0" borderId="10" xfId="43" applyNumberFormat="1" applyFont="1" applyFill="1" applyBorder="1" applyAlignment="1">
      <alignment horizontal="right" vertical="top" wrapText="1"/>
    </xf>
    <xf numFmtId="177" fontId="11" fillId="0" borderId="10" xfId="60" applyNumberFormat="1" applyFont="1" applyFill="1" applyBorder="1" applyAlignment="1">
      <alignment horizontal="right" vertical="top" wrapText="1"/>
    </xf>
    <xf numFmtId="177" fontId="10" fillId="0" borderId="10" xfId="6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C24">
      <selection activeCell="C29" sqref="C29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57" customWidth="1"/>
    <col min="9" max="10" width="7.50390625" style="0" customWidth="1"/>
    <col min="11" max="11" width="7.625" style="0" customWidth="1"/>
    <col min="12" max="12" width="8.50390625" style="57" customWidth="1"/>
    <col min="13" max="13" width="7.50390625" style="0" customWidth="1"/>
    <col min="14" max="14" width="9.75390625" style="0" customWidth="1"/>
    <col min="15" max="15" width="10.50390625" style="0" customWidth="1"/>
    <col min="16" max="16" width="1.37890625" style="0" hidden="1" customWidth="1"/>
    <col min="17" max="17" width="8.50390625" style="57" customWidth="1"/>
    <col min="18" max="18" width="8.375" style="0" customWidth="1"/>
    <col min="19" max="19" width="7.50390625" style="0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74"/>
      <c r="O3" s="75"/>
      <c r="P3" s="24"/>
      <c r="Q3" s="24"/>
      <c r="R3" s="24"/>
      <c r="S3" s="24"/>
    </row>
    <row r="4" spans="13:19" ht="12.75" customHeight="1" hidden="1">
      <c r="M4" s="24"/>
      <c r="N4" s="74"/>
      <c r="O4" s="75"/>
      <c r="P4" s="75"/>
      <c r="Q4" s="75"/>
      <c r="R4" s="75"/>
      <c r="S4" s="24"/>
    </row>
    <row r="5" spans="13:19" ht="15" customHeight="1" hidden="1">
      <c r="M5" s="24"/>
      <c r="N5" s="76"/>
      <c r="O5" s="77"/>
      <c r="P5" s="77"/>
      <c r="Q5" s="77"/>
      <c r="R5" s="77"/>
      <c r="S5" s="24"/>
    </row>
    <row r="6" spans="13:19" ht="12.75" hidden="1">
      <c r="M6" s="24"/>
      <c r="N6" s="77"/>
      <c r="O6" s="77"/>
      <c r="P6" s="77"/>
      <c r="Q6" s="77"/>
      <c r="R6" s="77"/>
      <c r="S6" s="24"/>
    </row>
    <row r="7" spans="13:19" ht="12.75" hidden="1">
      <c r="M7" s="24"/>
      <c r="N7" s="77"/>
      <c r="O7" s="77"/>
      <c r="P7" s="77"/>
      <c r="Q7" s="77"/>
      <c r="R7" s="77"/>
      <c r="S7" s="24"/>
    </row>
    <row r="8" spans="13:19" ht="12.75" hidden="1">
      <c r="M8" s="24"/>
      <c r="N8" s="77"/>
      <c r="O8" s="77"/>
      <c r="P8" s="77"/>
      <c r="Q8" s="77"/>
      <c r="R8" s="77"/>
      <c r="S8" s="24"/>
    </row>
    <row r="9" spans="13:19" ht="42" customHeight="1" hidden="1">
      <c r="M9" s="24"/>
      <c r="N9" s="77"/>
      <c r="O9" s="77"/>
      <c r="P9" s="77"/>
      <c r="Q9" s="77"/>
      <c r="R9" s="77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1" t="s">
        <v>2</v>
      </c>
      <c r="B15" s="71" t="s">
        <v>3</v>
      </c>
      <c r="C15" s="71" t="s">
        <v>88</v>
      </c>
      <c r="D15" s="71" t="s">
        <v>4</v>
      </c>
      <c r="E15" s="71" t="s">
        <v>5</v>
      </c>
      <c r="F15" s="71"/>
      <c r="G15" s="71"/>
      <c r="H15" s="70" t="s">
        <v>6</v>
      </c>
      <c r="I15" s="71" t="s">
        <v>7</v>
      </c>
      <c r="J15" s="71"/>
      <c r="K15" s="71"/>
      <c r="L15" s="70" t="s">
        <v>8</v>
      </c>
      <c r="M15" s="71" t="s">
        <v>9</v>
      </c>
      <c r="N15" s="71"/>
      <c r="O15" s="71"/>
      <c r="P15" s="8"/>
      <c r="Q15" s="70" t="s">
        <v>10</v>
      </c>
      <c r="R15" s="71" t="s">
        <v>11</v>
      </c>
      <c r="S15" s="71"/>
      <c r="T15" s="71"/>
      <c r="U15" s="70" t="s">
        <v>12</v>
      </c>
      <c r="V15" s="1"/>
    </row>
    <row r="16" spans="1:22" ht="3.75" customHeight="1">
      <c r="A16" s="71" t="s">
        <v>0</v>
      </c>
      <c r="B16" s="71" t="s">
        <v>0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0" t="s">
        <v>0</v>
      </c>
      <c r="I16" s="71" t="s">
        <v>0</v>
      </c>
      <c r="J16" s="71" t="s">
        <v>0</v>
      </c>
      <c r="K16" s="71" t="s">
        <v>0</v>
      </c>
      <c r="L16" s="70" t="s">
        <v>0</v>
      </c>
      <c r="M16" s="71" t="s">
        <v>0</v>
      </c>
      <c r="N16" s="71" t="s">
        <v>0</v>
      </c>
      <c r="O16" s="71" t="s">
        <v>0</v>
      </c>
      <c r="P16" s="8"/>
      <c r="Q16" s="70" t="s">
        <v>0</v>
      </c>
      <c r="R16" s="71" t="s">
        <v>0</v>
      </c>
      <c r="S16" s="71" t="s">
        <v>0</v>
      </c>
      <c r="T16" s="71" t="s">
        <v>0</v>
      </c>
      <c r="U16" s="70" t="s">
        <v>0</v>
      </c>
      <c r="V16" s="1"/>
    </row>
    <row r="17" spans="1:22" ht="48" customHeight="1">
      <c r="A17" s="71" t="s">
        <v>0</v>
      </c>
      <c r="B17" s="71" t="s">
        <v>0</v>
      </c>
      <c r="C17" s="71" t="s">
        <v>0</v>
      </c>
      <c r="D17" s="71" t="s">
        <v>0</v>
      </c>
      <c r="E17" s="9" t="s">
        <v>13</v>
      </c>
      <c r="F17" s="9" t="s">
        <v>14</v>
      </c>
      <c r="G17" s="9" t="s">
        <v>15</v>
      </c>
      <c r="H17" s="70" t="s">
        <v>0</v>
      </c>
      <c r="I17" s="9" t="s">
        <v>16</v>
      </c>
      <c r="J17" s="9" t="s">
        <v>17</v>
      </c>
      <c r="K17" s="9" t="s">
        <v>18</v>
      </c>
      <c r="L17" s="70" t="s">
        <v>0</v>
      </c>
      <c r="M17" s="9" t="s">
        <v>19</v>
      </c>
      <c r="N17" s="9" t="s">
        <v>20</v>
      </c>
      <c r="O17" s="9" t="s">
        <v>21</v>
      </c>
      <c r="P17" s="9"/>
      <c r="Q17" s="70" t="s">
        <v>0</v>
      </c>
      <c r="R17" s="9" t="s">
        <v>22</v>
      </c>
      <c r="S17" s="9" t="s">
        <v>23</v>
      </c>
      <c r="T17" s="9" t="s">
        <v>24</v>
      </c>
      <c r="U17" s="70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67">
        <f aca="true" t="shared" si="0" ref="C21:U21">C23+C24</f>
        <v>18740.90972</v>
      </c>
      <c r="D21" s="67">
        <f t="shared" si="0"/>
        <v>18740.90972</v>
      </c>
      <c r="E21" s="15">
        <f t="shared" si="0"/>
        <v>1024</v>
      </c>
      <c r="F21" s="15">
        <f t="shared" si="0"/>
        <v>657</v>
      </c>
      <c r="G21" s="15">
        <f t="shared" si="0"/>
        <v>634.7</v>
      </c>
      <c r="H21" s="15">
        <f t="shared" si="0"/>
        <v>2315.7</v>
      </c>
      <c r="I21" s="15">
        <f>I23+I24</f>
        <v>1575.5</v>
      </c>
      <c r="J21" s="15">
        <f>J23+J24</f>
        <v>743</v>
      </c>
      <c r="K21" s="15">
        <f>K23+K24</f>
        <v>3174</v>
      </c>
      <c r="L21" s="15">
        <f t="shared" si="0"/>
        <v>5492.5</v>
      </c>
      <c r="M21" s="15">
        <f t="shared" si="0"/>
        <v>1305</v>
      </c>
      <c r="N21" s="15">
        <f t="shared" si="0"/>
        <v>3279.68775</v>
      </c>
      <c r="O21" s="15">
        <f t="shared" si="0"/>
        <v>1699.32825</v>
      </c>
      <c r="P21" s="15">
        <f t="shared" si="0"/>
        <v>0</v>
      </c>
      <c r="Q21" s="15">
        <f t="shared" si="0"/>
        <v>6284.016</v>
      </c>
      <c r="R21" s="15">
        <f t="shared" si="0"/>
        <v>1422.7937200000001</v>
      </c>
      <c r="S21" s="15">
        <f t="shared" si="0"/>
        <v>1683</v>
      </c>
      <c r="T21" s="15">
        <f t="shared" si="0"/>
        <v>1542.9</v>
      </c>
      <c r="U21" s="15">
        <f t="shared" si="0"/>
        <v>4648.69372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9043</v>
      </c>
      <c r="D23" s="48">
        <f>H23+L23+Q23+U23</f>
        <v>9043</v>
      </c>
      <c r="E23" s="48">
        <v>969</v>
      </c>
      <c r="F23" s="48">
        <v>447</v>
      </c>
      <c r="G23" s="48">
        <v>355</v>
      </c>
      <c r="H23" s="48">
        <f>E23+F23+G23</f>
        <v>1771</v>
      </c>
      <c r="I23" s="48">
        <v>1193</v>
      </c>
      <c r="J23" s="48">
        <v>343</v>
      </c>
      <c r="K23" s="48">
        <v>240</v>
      </c>
      <c r="L23" s="48">
        <f>I23+J23+K23</f>
        <v>1776</v>
      </c>
      <c r="M23" s="48">
        <v>746</v>
      </c>
      <c r="N23" s="48">
        <v>290</v>
      </c>
      <c r="O23" s="48">
        <v>777</v>
      </c>
      <c r="P23" s="48"/>
      <c r="Q23" s="48">
        <f>M23+N23+O23</f>
        <v>1813</v>
      </c>
      <c r="R23" s="48">
        <v>877</v>
      </c>
      <c r="S23" s="48">
        <v>1473</v>
      </c>
      <c r="T23" s="48">
        <v>1333</v>
      </c>
      <c r="U23" s="48">
        <f>R23+S23+T23</f>
        <v>3683</v>
      </c>
      <c r="V23" s="38"/>
    </row>
    <row r="24" spans="1:22" s="39" customFormat="1" ht="24" customHeight="1">
      <c r="A24" s="40" t="s">
        <v>76</v>
      </c>
      <c r="B24" s="43" t="s">
        <v>51</v>
      </c>
      <c r="C24" s="66">
        <v>9697.90972</v>
      </c>
      <c r="D24" s="66">
        <f>H24+L24+Q24+U24</f>
        <v>9697.90972</v>
      </c>
      <c r="E24" s="49">
        <v>55</v>
      </c>
      <c r="F24" s="49">
        <v>210</v>
      </c>
      <c r="G24" s="49">
        <v>279.7</v>
      </c>
      <c r="H24" s="48">
        <f>F24+G24+E24</f>
        <v>544.7</v>
      </c>
      <c r="I24" s="48">
        <v>382.5</v>
      </c>
      <c r="J24" s="48">
        <v>400</v>
      </c>
      <c r="K24" s="48">
        <v>2934</v>
      </c>
      <c r="L24" s="48">
        <f>I24+J24+K24</f>
        <v>3716.5</v>
      </c>
      <c r="M24" s="48">
        <v>559</v>
      </c>
      <c r="N24" s="66">
        <v>2989.68775</v>
      </c>
      <c r="O24" s="66">
        <v>922.32825</v>
      </c>
      <c r="P24" s="48"/>
      <c r="Q24" s="66">
        <f>M24+N24+O24</f>
        <v>4471.016</v>
      </c>
      <c r="R24" s="66">
        <v>545.79372</v>
      </c>
      <c r="S24" s="48">
        <v>210</v>
      </c>
      <c r="T24" s="48">
        <v>209.9</v>
      </c>
      <c r="U24" s="48">
        <f>R24+S24+T24</f>
        <v>965.69372</v>
      </c>
      <c r="V24" s="38"/>
    </row>
    <row r="25" spans="1:22" s="37" customFormat="1" ht="29.25" customHeight="1">
      <c r="A25" s="40" t="s">
        <v>74</v>
      </c>
      <c r="B25" s="43" t="s">
        <v>52</v>
      </c>
      <c r="C25" s="66">
        <f>C27+C28+C29+C30+C31+C32+C33+C34</f>
        <v>19489.90972</v>
      </c>
      <c r="D25" s="66">
        <f>H25+L25+Q25+U25</f>
        <v>19489.90972</v>
      </c>
      <c r="E25" s="48">
        <f>E27+E28+E29+E30+E31+E32+E33+E34</f>
        <v>1630</v>
      </c>
      <c r="F25" s="48">
        <f aca="true" t="shared" si="1" ref="F25:U25">F27+F28+F29+F30+F31+F32+F33+F34</f>
        <v>1002.4</v>
      </c>
      <c r="G25" s="48">
        <f t="shared" si="1"/>
        <v>1373</v>
      </c>
      <c r="H25" s="48">
        <f t="shared" si="1"/>
        <v>4005.4</v>
      </c>
      <c r="I25" s="48">
        <f t="shared" si="1"/>
        <v>1035.6</v>
      </c>
      <c r="J25" s="48">
        <f t="shared" si="1"/>
        <v>1069</v>
      </c>
      <c r="K25" s="48">
        <f t="shared" si="1"/>
        <v>3636</v>
      </c>
      <c r="L25" s="48">
        <f>I25+J25+K25</f>
        <v>5740.6</v>
      </c>
      <c r="M25" s="48">
        <v>627.1</v>
      </c>
      <c r="N25" s="66">
        <f t="shared" si="1"/>
        <v>3841.9</v>
      </c>
      <c r="O25" s="66">
        <f t="shared" si="1"/>
        <v>2398.3097199999997</v>
      </c>
      <c r="P25" s="48">
        <f t="shared" si="1"/>
        <v>0</v>
      </c>
      <c r="Q25" s="48">
        <f t="shared" si="1"/>
        <v>7207.20972</v>
      </c>
      <c r="R25" s="48">
        <f t="shared" si="1"/>
        <v>914.8</v>
      </c>
      <c r="S25" s="48">
        <f t="shared" si="1"/>
        <v>917</v>
      </c>
      <c r="T25" s="48">
        <f t="shared" si="1"/>
        <v>704.9</v>
      </c>
      <c r="U25" s="48">
        <f t="shared" si="1"/>
        <v>2536.7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81</v>
      </c>
      <c r="B27" s="14" t="s">
        <v>55</v>
      </c>
      <c r="C27" s="16">
        <v>4034</v>
      </c>
      <c r="D27" s="19">
        <f aca="true" t="shared" si="2" ref="D27:D34">H27+L27+Q27+U27</f>
        <v>4034</v>
      </c>
      <c r="E27" s="19">
        <v>82</v>
      </c>
      <c r="F27" s="19">
        <v>275</v>
      </c>
      <c r="G27" s="19">
        <v>357</v>
      </c>
      <c r="H27" s="16">
        <f>E27+F27+G27</f>
        <v>714</v>
      </c>
      <c r="I27" s="19">
        <v>302</v>
      </c>
      <c r="J27" s="19">
        <v>445</v>
      </c>
      <c r="K27" s="19">
        <v>309</v>
      </c>
      <c r="L27" s="16">
        <f aca="true" t="shared" si="3" ref="L27:L34">I27+J27+K27</f>
        <v>1056</v>
      </c>
      <c r="M27" s="19">
        <v>349</v>
      </c>
      <c r="N27" s="19">
        <v>416</v>
      </c>
      <c r="O27" s="19">
        <v>429</v>
      </c>
      <c r="P27" s="19"/>
      <c r="Q27" s="16">
        <f>M27+N27+O27</f>
        <v>1194</v>
      </c>
      <c r="R27" s="19">
        <v>360</v>
      </c>
      <c r="S27" s="19">
        <v>342</v>
      </c>
      <c r="T27" s="19">
        <v>368</v>
      </c>
      <c r="U27" s="16">
        <f>R27+S27+T27</f>
        <v>1070</v>
      </c>
      <c r="V27" s="1"/>
    </row>
    <row r="28" spans="1:22" s="56" customFormat="1" ht="23.25" customHeight="1">
      <c r="A28" s="53" t="s">
        <v>82</v>
      </c>
      <c r="B28" s="14" t="s">
        <v>56</v>
      </c>
      <c r="C28" s="69">
        <v>7295.80972</v>
      </c>
      <c r="D28" s="68">
        <f t="shared" si="2"/>
        <v>7295.80972</v>
      </c>
      <c r="E28" s="19">
        <v>612</v>
      </c>
      <c r="F28" s="19">
        <v>191.4</v>
      </c>
      <c r="G28" s="19">
        <v>487</v>
      </c>
      <c r="H28" s="16">
        <f>E28+F28+G28</f>
        <v>1290.4</v>
      </c>
      <c r="I28" s="19">
        <v>224.6</v>
      </c>
      <c r="J28" s="19">
        <v>255</v>
      </c>
      <c r="K28" s="19">
        <v>287</v>
      </c>
      <c r="L28" s="16">
        <f t="shared" si="3"/>
        <v>766.6</v>
      </c>
      <c r="M28" s="19">
        <v>219</v>
      </c>
      <c r="N28" s="68">
        <v>2994.9</v>
      </c>
      <c r="O28" s="68">
        <v>1440.10972</v>
      </c>
      <c r="P28" s="19"/>
      <c r="Q28" s="16">
        <f>M28+N28+O28</f>
        <v>4654.00972</v>
      </c>
      <c r="R28" s="19">
        <v>184.8</v>
      </c>
      <c r="S28" s="19">
        <v>200</v>
      </c>
      <c r="T28" s="19">
        <v>200</v>
      </c>
      <c r="U28" s="16">
        <f>R28+S28+T28</f>
        <v>584.8</v>
      </c>
      <c r="V28" s="1"/>
    </row>
    <row r="29" spans="1:22" s="37" customFormat="1" ht="26.25" customHeight="1">
      <c r="A29" s="53" t="s">
        <v>86</v>
      </c>
      <c r="B29" s="14" t="s">
        <v>57</v>
      </c>
      <c r="C29" s="16">
        <v>140</v>
      </c>
      <c r="D29" s="19">
        <f t="shared" si="2"/>
        <v>140</v>
      </c>
      <c r="E29" s="19">
        <v>0</v>
      </c>
      <c r="F29" s="19">
        <v>13</v>
      </c>
      <c r="G29" s="19">
        <v>13</v>
      </c>
      <c r="H29" s="16">
        <f>E29+F29+G29</f>
        <v>26</v>
      </c>
      <c r="I29" s="47">
        <v>11</v>
      </c>
      <c r="J29" s="47">
        <v>11</v>
      </c>
      <c r="K29" s="47">
        <v>13</v>
      </c>
      <c r="L29" s="48">
        <f t="shared" si="3"/>
        <v>35</v>
      </c>
      <c r="M29" s="47">
        <v>10</v>
      </c>
      <c r="N29" s="47">
        <v>14</v>
      </c>
      <c r="O29" s="47">
        <v>12</v>
      </c>
      <c r="P29" s="47"/>
      <c r="Q29" s="48">
        <f>M29+N29+O29</f>
        <v>36</v>
      </c>
      <c r="R29" s="47">
        <v>10</v>
      </c>
      <c r="S29" s="47">
        <v>11</v>
      </c>
      <c r="T29" s="47">
        <v>22</v>
      </c>
      <c r="U29" s="48">
        <f>R29+S29+T29</f>
        <v>43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7785.9</v>
      </c>
      <c r="D31" s="19">
        <f t="shared" si="2"/>
        <v>7785.9</v>
      </c>
      <c r="E31" s="19">
        <v>928</v>
      </c>
      <c r="F31" s="19">
        <v>382</v>
      </c>
      <c r="G31" s="19">
        <v>519</v>
      </c>
      <c r="H31" s="16">
        <f>E31+F31+G31</f>
        <v>1829</v>
      </c>
      <c r="I31" s="19">
        <v>461</v>
      </c>
      <c r="J31" s="19">
        <v>358</v>
      </c>
      <c r="K31" s="19">
        <v>3030</v>
      </c>
      <c r="L31" s="16">
        <f t="shared" si="3"/>
        <v>3849</v>
      </c>
      <c r="M31" s="19">
        <v>373</v>
      </c>
      <c r="N31" s="19">
        <v>375</v>
      </c>
      <c r="O31" s="19">
        <v>521</v>
      </c>
      <c r="P31" s="16"/>
      <c r="Q31" s="16">
        <f>M31+N31+O31</f>
        <v>1269</v>
      </c>
      <c r="R31" s="19">
        <v>360</v>
      </c>
      <c r="S31" s="19">
        <v>364</v>
      </c>
      <c r="T31" s="19">
        <v>114.9</v>
      </c>
      <c r="U31" s="16">
        <f aca="true" t="shared" si="4" ref="U31:U36">R31+S31+T31</f>
        <v>838.9</v>
      </c>
      <c r="V31" s="54"/>
      <c r="W31" s="55"/>
    </row>
    <row r="32" spans="1:23" s="37" customFormat="1" ht="58.5" customHeight="1">
      <c r="A32" s="53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84</v>
      </c>
      <c r="B34" s="14" t="s">
        <v>87</v>
      </c>
      <c r="C34" s="16">
        <v>234.2</v>
      </c>
      <c r="D34" s="16">
        <f t="shared" si="2"/>
        <v>234.2</v>
      </c>
      <c r="E34" s="19">
        <v>8</v>
      </c>
      <c r="F34" s="16">
        <v>141</v>
      </c>
      <c r="G34" s="16">
        <v>-3</v>
      </c>
      <c r="H34" s="16">
        <f>E34+F34+G34</f>
        <v>146</v>
      </c>
      <c r="I34" s="19">
        <v>37</v>
      </c>
      <c r="J34" s="16"/>
      <c r="K34" s="16">
        <v>-3</v>
      </c>
      <c r="L34" s="48">
        <f t="shared" si="3"/>
        <v>34</v>
      </c>
      <c r="M34" s="19">
        <v>16</v>
      </c>
      <c r="N34" s="16">
        <v>42</v>
      </c>
      <c r="O34" s="16">
        <v>-3.8</v>
      </c>
      <c r="P34" s="16"/>
      <c r="Q34" s="16">
        <f>M34+N34+O34</f>
        <v>54.2</v>
      </c>
      <c r="R34" s="16"/>
      <c r="S34" s="16"/>
      <c r="T34" s="16"/>
      <c r="U34" s="16">
        <f t="shared" si="4"/>
        <v>0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-749</v>
      </c>
      <c r="D35" s="48">
        <f>D21-D25</f>
        <v>-749</v>
      </c>
      <c r="E35" s="48">
        <f>E21-E25</f>
        <v>-606</v>
      </c>
      <c r="F35" s="48">
        <f>F21-F25</f>
        <v>-345.4</v>
      </c>
      <c r="G35" s="48">
        <f>G21-G25</f>
        <v>-738.3</v>
      </c>
      <c r="H35" s="48">
        <f>E35+F35+G35</f>
        <v>-1689.6999999999998</v>
      </c>
      <c r="I35" s="47">
        <f>I21-I25</f>
        <v>539.9000000000001</v>
      </c>
      <c r="J35" s="48">
        <f>J21-J25</f>
        <v>-326</v>
      </c>
      <c r="K35" s="48">
        <f>K21-K25</f>
        <v>-462</v>
      </c>
      <c r="L35" s="48">
        <f>I35+J35+K35</f>
        <v>-248.0999999999999</v>
      </c>
      <c r="M35" s="47">
        <f>M21-M25</f>
        <v>677.9</v>
      </c>
      <c r="N35" s="47">
        <f>N21-N25</f>
        <v>-562.21225</v>
      </c>
      <c r="O35" s="47">
        <f>O21-O25</f>
        <v>-698.9814699999997</v>
      </c>
      <c r="P35" s="48">
        <f>P21-P25</f>
        <v>0</v>
      </c>
      <c r="Q35" s="48">
        <f>M35+N35+O35</f>
        <v>-583.2937199999998</v>
      </c>
      <c r="R35" s="48">
        <f>R21-R25</f>
        <v>507.99372000000017</v>
      </c>
      <c r="S35" s="48">
        <f>S21-S25</f>
        <v>766</v>
      </c>
      <c r="T35" s="48">
        <f>T21-T25</f>
        <v>838.0000000000001</v>
      </c>
      <c r="U35" s="48">
        <f t="shared" si="4"/>
        <v>2111.9937200000004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90</v>
      </c>
      <c r="B38" s="43" t="s">
        <v>66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91</v>
      </c>
      <c r="B39" s="42" t="s">
        <v>67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92</v>
      </c>
      <c r="B40" s="43" t="s">
        <v>68</v>
      </c>
      <c r="C40" s="48">
        <f>C35+C37-C38</f>
        <v>-749</v>
      </c>
      <c r="D40" s="48">
        <f>D35+D37-D38</f>
        <v>-749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93</v>
      </c>
      <c r="B41" s="43" t="s">
        <v>69</v>
      </c>
      <c r="C41" s="51"/>
      <c r="D41" s="47">
        <v>2498</v>
      </c>
      <c r="E41" s="47">
        <f>D42</f>
        <v>2498</v>
      </c>
      <c r="F41" s="47">
        <f>E42</f>
        <v>1892</v>
      </c>
      <c r="G41" s="47">
        <f>F42</f>
        <v>1546.6</v>
      </c>
      <c r="H41" s="47">
        <f>G42</f>
        <v>808.3000000000002</v>
      </c>
      <c r="I41" s="47">
        <v>808.3</v>
      </c>
      <c r="J41" s="47">
        <v>1343.2</v>
      </c>
      <c r="K41" s="47">
        <v>1186.1</v>
      </c>
      <c r="L41" s="47">
        <v>724.1</v>
      </c>
      <c r="M41" s="47">
        <v>724.1</v>
      </c>
      <c r="N41" s="47">
        <v>1402</v>
      </c>
      <c r="O41" s="47">
        <v>839.8</v>
      </c>
      <c r="P41" s="47">
        <f>O41+P40</f>
        <v>839.8</v>
      </c>
      <c r="Q41" s="47">
        <v>723.1</v>
      </c>
      <c r="R41" s="47">
        <v>723.1</v>
      </c>
      <c r="S41" s="47">
        <v>648.8</v>
      </c>
      <c r="T41" s="47">
        <v>1414.8</v>
      </c>
      <c r="U41" s="47">
        <v>2522.8</v>
      </c>
      <c r="V41" s="36"/>
    </row>
    <row r="42" spans="1:22" s="37" customFormat="1" ht="72.75" customHeight="1">
      <c r="A42" s="41" t="s">
        <v>95</v>
      </c>
      <c r="B42" s="43" t="s">
        <v>70</v>
      </c>
      <c r="C42" s="51">
        <v>0</v>
      </c>
      <c r="D42" s="47">
        <v>2498</v>
      </c>
      <c r="E42" s="47">
        <f>D41+E21-E25-E36</f>
        <v>1892</v>
      </c>
      <c r="F42" s="47">
        <f>F41+F21-F25-F36</f>
        <v>1546.6</v>
      </c>
      <c r="G42" s="47">
        <f>G41+G21-G25-G36</f>
        <v>808.3000000000002</v>
      </c>
      <c r="H42" s="47">
        <v>808.3</v>
      </c>
      <c r="I42" s="47">
        <f aca="true" t="shared" si="7" ref="I42:T42">I41+I21-I25-I36</f>
        <v>1348.2000000000003</v>
      </c>
      <c r="J42" s="47">
        <f t="shared" si="7"/>
        <v>1017.1999999999998</v>
      </c>
      <c r="K42" s="47">
        <f t="shared" si="7"/>
        <v>724.1000000000004</v>
      </c>
      <c r="L42" s="47">
        <v>724.1</v>
      </c>
      <c r="M42" s="47">
        <f t="shared" si="7"/>
        <v>1402</v>
      </c>
      <c r="N42" s="47">
        <f t="shared" si="7"/>
        <v>839.78775</v>
      </c>
      <c r="O42" s="47">
        <f t="shared" si="7"/>
        <v>140.81853</v>
      </c>
      <c r="P42" s="47">
        <f t="shared" si="7"/>
        <v>839.8</v>
      </c>
      <c r="Q42" s="47">
        <v>723.1</v>
      </c>
      <c r="R42" s="47">
        <f t="shared" si="7"/>
        <v>1231.09372</v>
      </c>
      <c r="S42" s="47">
        <f t="shared" si="7"/>
        <v>1414.8000000000002</v>
      </c>
      <c r="T42" s="47">
        <f t="shared" si="7"/>
        <v>2252.7999999999997</v>
      </c>
      <c r="U42" s="47">
        <v>2522.8</v>
      </c>
      <c r="V42" s="36"/>
    </row>
    <row r="43" spans="1:22" s="65" customFormat="1" ht="110.25" customHeight="1">
      <c r="A43" s="62" t="s">
        <v>94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606</v>
      </c>
      <c r="F43" s="16">
        <f t="shared" si="8"/>
        <v>345.4000000000001</v>
      </c>
      <c r="G43" s="16">
        <f t="shared" si="8"/>
        <v>738.2999999999997</v>
      </c>
      <c r="H43" s="16">
        <f t="shared" si="8"/>
        <v>0</v>
      </c>
      <c r="I43" s="16">
        <f t="shared" si="8"/>
        <v>-539.9000000000003</v>
      </c>
      <c r="J43" s="16">
        <f t="shared" si="8"/>
        <v>326.0000000000002</v>
      </c>
      <c r="K43" s="16">
        <f t="shared" si="8"/>
        <v>461.99999999999955</v>
      </c>
      <c r="L43" s="16">
        <f t="shared" si="8"/>
        <v>0</v>
      </c>
      <c r="M43" s="16">
        <f t="shared" si="8"/>
        <v>-677.9</v>
      </c>
      <c r="N43" s="16">
        <f t="shared" si="8"/>
        <v>562.21225</v>
      </c>
      <c r="O43" s="16">
        <f t="shared" si="8"/>
        <v>698.98147</v>
      </c>
      <c r="P43" s="16">
        <f t="shared" si="8"/>
        <v>0</v>
      </c>
      <c r="Q43" s="16">
        <f t="shared" si="8"/>
        <v>0</v>
      </c>
      <c r="R43" s="16">
        <f t="shared" si="8"/>
        <v>-507.99372000000005</v>
      </c>
      <c r="S43" s="16">
        <f t="shared" si="8"/>
        <v>-766.0000000000002</v>
      </c>
      <c r="T43" s="16">
        <f t="shared" si="8"/>
        <v>-837.9999999999998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72" t="s">
        <v>96</v>
      </c>
      <c r="E45" s="72"/>
      <c r="F45" s="72"/>
      <c r="G45" s="72"/>
      <c r="H45" s="73"/>
      <c r="I45" s="26"/>
      <c r="J45" s="34"/>
      <c r="K45" s="35"/>
      <c r="L45" s="78" t="s">
        <v>97</v>
      </c>
      <c r="M45" s="79"/>
      <c r="N45" s="79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80"/>
      <c r="E48" s="81"/>
      <c r="F48" s="81"/>
      <c r="G48" s="81"/>
      <c r="H48" s="81"/>
      <c r="I48" s="81"/>
      <c r="J48" s="81"/>
      <c r="K48" s="81"/>
      <c r="L48" s="8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2" t="s">
        <v>99</v>
      </c>
      <c r="E49" s="82"/>
      <c r="F49" s="82"/>
      <c r="G49" s="82"/>
      <c r="H49" s="82"/>
      <c r="I49" s="33"/>
      <c r="J49" s="32"/>
      <c r="K49" s="32"/>
      <c r="L49" s="82" t="s">
        <v>98</v>
      </c>
      <c r="M49" s="83"/>
      <c r="N49" s="8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2018-12-07T05:01:48Z</cp:lastPrinted>
  <dcterms:created xsi:type="dcterms:W3CDTF">2011-02-18T08:58:48Z</dcterms:created>
  <dcterms:modified xsi:type="dcterms:W3CDTF">2019-10-11T12:14:31Z</dcterms:modified>
  <cp:category/>
  <cp:version/>
  <cp:contentType/>
  <cp:contentStatus/>
</cp:coreProperties>
</file>