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08.2021" sheetId="1" r:id="rId1"/>
  </sheets>
  <definedNames>
    <definedName name="_xlnm.Print_Titles" localSheetId="0">'на 01.08.2021'!$A:$B,'на 01.08.2021'!$15:$17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<sst xmlns="http://schemas.openxmlformats.org/spreadsheetml/2006/main" count="132" uniqueCount="103">
  <si>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</si>
  <si>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</si>
  <si>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</si>
  <si>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</si>
  <si>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</si>
  <si>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</si>
  <si>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</si>
  <si>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</si>
  <si>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</si>
  <si>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</si>
  <si>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</si>
  <si>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</si>
  <si>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</si>
  <si>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</si>
  <si>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</si>
  <si>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</si>
  <si>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</si>
  <si>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</si>
  <si>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</si>
  <si>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</si>
  <si>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</si>
  <si>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</si>
  <si>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</si>
  <si>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</si>
  <si>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</si>
  <si>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</si>
  <si>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</si>
  <si>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</si>
  <si>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</si>
  <si>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</si>
  <si>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</si>
  <si>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</si>
  <si>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</si>
  <si>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</si>
  <si>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</si>
  <si>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</si>
  <si>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</si>
  <si>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</si>
  <si>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</si>
  <si>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</si>
  <si>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</si>
  <si>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</si>
  <si>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</si>
  <si>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</si>
  <si>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</si>
  <si>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</si>
  <si>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</si>
  <si>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</si>
  <si>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</si>
  <si>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</si>
  <si>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</si>
  <si>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</si>
  <si>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</si>
  <si>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</si>
  <si>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</si>
  <si>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</si>
  <si>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</si>
  <si>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</si>
  <si>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</si>
  <si>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</si>
  <si>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</si>
  <si>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</si>
  <si>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</si>
  <si>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</si>
  <si>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</si>
  <si>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</si>
  <si>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</si>
  <si>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</si>
  <si>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</si>
  <si>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</si>
  <si>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</si>
  <si>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</si>
  <si>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</si>
  <si>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</si>
  <si>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</si>
  <si>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</si>
  <si>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</si>
  <si>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</si>
  <si>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</si>
  <si>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</si>
  <si>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</si>
  <si>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</si>
  <si>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</si>
  <si>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</si>
  <si>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</si>
  <si>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</si>
  <si>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</si>
  <si>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</si>
  <si>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</si>
  <si>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</si>
  <si>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</si>
  <si>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</si>
  <si>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</si>
  <si>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</si>
  <si>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</si>
  <si>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</si>
  <si>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</si>
  <si>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</si>
  <si>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</si>
  <si>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</si>
  <si>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</si>
  <si>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2021 год  </t>
  </si>
  <si>
    <t>(по состоянию на "01" августа 2021г.)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</si>
</sst>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37">
      <selection activeCell="M42" sqref="M4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2" customWidth="1"/>
    <col min="9" max="9" width="7.375" style="0" customWidth="1"/>
    <col min="10" max="10" width="7.375" style="51" customWidth="1"/>
    <col min="11" max="11" width="7.75390625" style="51" customWidth="1"/>
    <col min="12" max="12" width="8.625" style="52" customWidth="1"/>
    <col min="13" max="13" width="7.375" style="51" customWidth="1"/>
    <col min="14" max="14" width="7.375" style="0" customWidth="1"/>
    <col min="15" max="15" width="8.125" style="0" customWidth="1"/>
    <col min="16" max="16" width="13.75390625" style="0" hidden="1" customWidth="1"/>
    <col min="17" max="17" width="8.375" style="52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2" customWidth="1"/>
    <col min="22" max="22" width="11.75390625" style="0" bestFit="1" customWidth="1"/>
  </cols>
  <sheetData>
    <row r="1" spans="13:19" ht="1.5" customHeight="1">
      <c r="M1" s="66"/>
      <c r="N1" s="24"/>
      <c r="O1" s="24"/>
      <c r="P1" s="24"/>
      <c r="Q1" s="24"/>
      <c r="R1" s="24"/>
      <c r="S1" s="24"/>
    </row>
    <row r="2" spans="13:19" ht="12.75" hidden="1">
      <c r="M2" s="66"/>
      <c r="N2" s="24"/>
      <c r="O2" s="24"/>
      <c r="P2" s="24"/>
      <c r="Q2" s="24"/>
      <c r="R2" s="24"/>
      <c r="S2" s="24"/>
    </row>
    <row r="3" spans="13:19" ht="12.75" customHeight="1" hidden="1">
      <c r="M3" s="66"/>
      <c r="N3" s="70"/>
      <c r="O3" s="71"/>
      <c r="P3" s="24"/>
      <c r="Q3" s="24"/>
      <c r="R3" s="24"/>
      <c r="S3" s="24"/>
    </row>
    <row r="4" spans="13:19" ht="12.75" customHeight="1" hidden="1">
      <c r="M4" s="66"/>
      <c r="N4" s="70"/>
      <c r="O4" s="71"/>
      <c r="P4" s="71"/>
      <c r="Q4" s="71"/>
      <c r="R4" s="71"/>
      <c r="S4" s="24"/>
    </row>
    <row r="5" spans="13:19" ht="15" customHeight="1" hidden="1">
      <c r="M5" s="66"/>
      <c r="N5" s="72"/>
      <c r="O5" s="73"/>
      <c r="P5" s="73"/>
      <c r="Q5" s="73"/>
      <c r="R5" s="73"/>
      <c r="S5" s="24"/>
    </row>
    <row r="6" spans="13:19" ht="12.75" hidden="1">
      <c r="M6" s="66"/>
      <c r="N6" s="73"/>
      <c r="O6" s="73"/>
      <c r="P6" s="73"/>
      <c r="Q6" s="73"/>
      <c r="R6" s="73"/>
      <c r="S6" s="24"/>
    </row>
    <row r="7" spans="13:19" ht="12.75" hidden="1">
      <c r="M7" s="66"/>
      <c r="N7" s="73"/>
      <c r="O7" s="73"/>
      <c r="P7" s="73"/>
      <c r="Q7" s="73"/>
      <c r="R7" s="73"/>
      <c r="S7" s="24"/>
    </row>
    <row r="8" spans="13:19" ht="12.75" hidden="1">
      <c r="M8" s="66"/>
      <c r="N8" s="73"/>
      <c r="O8" s="73"/>
      <c r="P8" s="73"/>
      <c r="Q8" s="73"/>
      <c r="R8" s="73"/>
      <c r="S8" s="24"/>
    </row>
    <row r="9" spans="13:19" ht="42" customHeight="1" hidden="1">
      <c r="M9" s="66"/>
      <c r="N9" s="73"/>
      <c r="O9" s="73"/>
      <c r="P9" s="73"/>
      <c r="Q9" s="73"/>
      <c r="R9" s="73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8" t="s">
        <v>2</v>
      </c>
      <c r="B15" s="68" t="s">
        <v>3</v>
      </c>
      <c r="C15" s="68" t="s">
        <v>88</v>
      </c>
      <c r="D15" s="68" t="s">
        <v>4</v>
      </c>
      <c r="E15" s="68" t="s">
        <v>5</v>
      </c>
      <c r="F15" s="68"/>
      <c r="G15" s="68"/>
      <c r="H15" s="69" t="s">
        <v>6</v>
      </c>
      <c r="I15" s="68" t="s">
        <v>7</v>
      </c>
      <c r="J15" s="68"/>
      <c r="K15" s="68"/>
      <c r="L15" s="69" t="s">
        <v>8</v>
      </c>
      <c r="M15" s="68" t="s">
        <v>9</v>
      </c>
      <c r="N15" s="68"/>
      <c r="O15" s="68"/>
      <c r="P15" s="8"/>
      <c r="Q15" s="69" t="s">
        <v>10</v>
      </c>
      <c r="R15" s="68" t="s">
        <v>11</v>
      </c>
      <c r="S15" s="68"/>
      <c r="T15" s="68"/>
      <c r="U15" s="69" t="s">
        <v>12</v>
      </c>
      <c r="V15" s="1"/>
    </row>
    <row r="16" spans="1:22" ht="3.75" customHeight="1">
      <c r="A16" s="68" t="s">
        <v>0</v>
      </c>
      <c r="B16" s="68" t="s">
        <v>0</v>
      </c>
      <c r="C16" s="68" t="s">
        <v>0</v>
      </c>
      <c r="D16" s="68" t="s">
        <v>0</v>
      </c>
      <c r="E16" s="68" t="s">
        <v>0</v>
      </c>
      <c r="F16" s="68" t="s">
        <v>0</v>
      </c>
      <c r="G16" s="68" t="s">
        <v>0</v>
      </c>
      <c r="H16" s="69" t="s">
        <v>0</v>
      </c>
      <c r="I16" s="68" t="s">
        <v>0</v>
      </c>
      <c r="J16" s="68" t="s">
        <v>0</v>
      </c>
      <c r="K16" s="68" t="s">
        <v>0</v>
      </c>
      <c r="L16" s="69" t="s">
        <v>0</v>
      </c>
      <c r="M16" s="68" t="s">
        <v>0</v>
      </c>
      <c r="N16" s="68" t="s">
        <v>0</v>
      </c>
      <c r="O16" s="68" t="s">
        <v>0</v>
      </c>
      <c r="P16" s="8"/>
      <c r="Q16" s="69" t="s">
        <v>0</v>
      </c>
      <c r="R16" s="68" t="s">
        <v>0</v>
      </c>
      <c r="S16" s="68" t="s">
        <v>0</v>
      </c>
      <c r="T16" s="68" t="s">
        <v>0</v>
      </c>
      <c r="U16" s="69" t="s">
        <v>0</v>
      </c>
      <c r="V16" s="1"/>
    </row>
    <row r="17" spans="1:22" ht="48" customHeight="1">
      <c r="A17" s="68" t="s">
        <v>0</v>
      </c>
      <c r="B17" s="68" t="s">
        <v>0</v>
      </c>
      <c r="C17" s="68" t="s">
        <v>0</v>
      </c>
      <c r="D17" s="68" t="s">
        <v>0</v>
      </c>
      <c r="E17" s="9" t="s">
        <v>13</v>
      </c>
      <c r="F17" s="9" t="s">
        <v>14</v>
      </c>
      <c r="G17" s="9" t="s">
        <v>15</v>
      </c>
      <c r="H17" s="69" t="s">
        <v>0</v>
      </c>
      <c r="I17" s="9" t="s">
        <v>16</v>
      </c>
      <c r="J17" s="9" t="s">
        <v>17</v>
      </c>
      <c r="K17" s="9" t="s">
        <v>18</v>
      </c>
      <c r="L17" s="69" t="s">
        <v>0</v>
      </c>
      <c r="M17" s="9" t="s">
        <v>19</v>
      </c>
      <c r="N17" s="9" t="s">
        <v>20</v>
      </c>
      <c r="O17" s="9" t="s">
        <v>21</v>
      </c>
      <c r="P17" s="9"/>
      <c r="Q17" s="69" t="s">
        <v>0</v>
      </c>
      <c r="R17" s="9" t="s">
        <v>22</v>
      </c>
      <c r="S17" s="9" t="s">
        <v>23</v>
      </c>
      <c r="T17" s="9" t="s">
        <v>24</v>
      </c>
      <c r="U17" s="69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3" t="s">
        <v>31</v>
      </c>
      <c r="I18" s="11" t="s">
        <v>32</v>
      </c>
      <c r="J18" s="11" t="s">
        <v>33</v>
      </c>
      <c r="K18" s="11" t="s">
        <v>34</v>
      </c>
      <c r="L18" s="53" t="s">
        <v>35</v>
      </c>
      <c r="M18" s="11" t="s">
        <v>36</v>
      </c>
      <c r="N18" s="11" t="s">
        <v>37</v>
      </c>
      <c r="O18" s="11" t="s">
        <v>38</v>
      </c>
      <c r="P18" s="11"/>
      <c r="Q18" s="53" t="s">
        <v>39</v>
      </c>
      <c r="R18" s="13" t="s">
        <v>40</v>
      </c>
      <c r="S18" s="11" t="s">
        <v>41</v>
      </c>
      <c r="T18" s="11" t="s">
        <v>42</v>
      </c>
      <c r="U18" s="53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s="51" customFormat="1" ht="35.25" customHeight="1">
      <c r="A21" s="6" t="s">
        <v>73</v>
      </c>
      <c r="B21" s="14" t="s">
        <v>50</v>
      </c>
      <c r="C21" s="15">
        <f aca="true" t="shared" si="0" ref="C21:U21">C23+C24</f>
        <v>46728.2</v>
      </c>
      <c r="D21" s="15">
        <f t="shared" si="0"/>
        <v>46728.2</v>
      </c>
      <c r="E21" s="15">
        <f t="shared" si="0"/>
        <v>541.5</v>
      </c>
      <c r="F21" s="15">
        <f t="shared" si="0"/>
        <v>1076</v>
      </c>
      <c r="G21" s="15">
        <f t="shared" si="0"/>
        <v>800.6</v>
      </c>
      <c r="H21" s="15">
        <f t="shared" si="0"/>
        <v>2418.1</v>
      </c>
      <c r="I21" s="15">
        <f>I23+I24</f>
        <v>1304.5</v>
      </c>
      <c r="J21" s="15">
        <f>J23+J24</f>
        <v>564.2</v>
      </c>
      <c r="K21" s="15">
        <f>K23+K24</f>
        <v>3588.9</v>
      </c>
      <c r="L21" s="15">
        <f t="shared" si="0"/>
        <v>5457.6</v>
      </c>
      <c r="M21" s="15">
        <f t="shared" si="0"/>
        <v>770.5</v>
      </c>
      <c r="N21" s="15">
        <f t="shared" si="0"/>
        <v>1039.2</v>
      </c>
      <c r="O21" s="15">
        <f t="shared" si="0"/>
        <v>32456.1</v>
      </c>
      <c r="P21" s="15">
        <f t="shared" si="0"/>
        <v>0</v>
      </c>
      <c r="Q21" s="15">
        <f t="shared" si="0"/>
        <v>34265.799999999996</v>
      </c>
      <c r="R21" s="15">
        <f t="shared" si="0"/>
        <v>1318.5</v>
      </c>
      <c r="S21" s="15">
        <f t="shared" si="0"/>
        <v>1441.5</v>
      </c>
      <c r="T21" s="15">
        <f t="shared" si="0"/>
        <v>1826.7</v>
      </c>
      <c r="U21" s="15">
        <f t="shared" si="0"/>
        <v>4586.7</v>
      </c>
      <c r="V21" s="1"/>
    </row>
    <row r="22" spans="1:22" s="51" customFormat="1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1"/>
    </row>
    <row r="23" spans="1:22" s="50" customFormat="1" ht="22.5" customHeight="1">
      <c r="A23" s="48" t="s">
        <v>75</v>
      </c>
      <c r="B23" s="14" t="s">
        <v>54</v>
      </c>
      <c r="C23" s="16">
        <v>9450</v>
      </c>
      <c r="D23" s="16">
        <f>H23+L23+Q23+U23</f>
        <v>9450</v>
      </c>
      <c r="E23" s="16">
        <v>352.5</v>
      </c>
      <c r="F23" s="16">
        <v>840.5</v>
      </c>
      <c r="G23" s="16">
        <v>463.5</v>
      </c>
      <c r="H23" s="16">
        <f>E23+F23+G23</f>
        <v>1656.5</v>
      </c>
      <c r="I23" s="16">
        <v>761.3</v>
      </c>
      <c r="J23" s="16">
        <v>186.7</v>
      </c>
      <c r="K23" s="16">
        <v>736.9</v>
      </c>
      <c r="L23" s="16">
        <f>I23+J23+K23</f>
        <v>1684.9</v>
      </c>
      <c r="M23" s="16">
        <v>324.9</v>
      </c>
      <c r="N23" s="16">
        <v>908.7</v>
      </c>
      <c r="O23" s="16">
        <v>710</v>
      </c>
      <c r="P23" s="16"/>
      <c r="Q23" s="16">
        <f>M23+N23+O23</f>
        <v>1943.6</v>
      </c>
      <c r="R23" s="16">
        <v>1188</v>
      </c>
      <c r="S23" s="16">
        <v>1311</v>
      </c>
      <c r="T23" s="16">
        <v>1666</v>
      </c>
      <c r="U23" s="16">
        <f>R23+S23+T23</f>
        <v>4165</v>
      </c>
      <c r="V23" s="49"/>
    </row>
    <row r="24" spans="1:22" s="50" customFormat="1" ht="24" customHeight="1">
      <c r="A24" s="48" t="s">
        <v>76</v>
      </c>
      <c r="B24" s="14" t="s">
        <v>51</v>
      </c>
      <c r="C24" s="16">
        <v>37278.2</v>
      </c>
      <c r="D24" s="16">
        <f>H24+L24+Q24+U24</f>
        <v>37278.2</v>
      </c>
      <c r="E24" s="61">
        <v>189</v>
      </c>
      <c r="F24" s="61">
        <v>235.5</v>
      </c>
      <c r="G24" s="61">
        <v>337.1</v>
      </c>
      <c r="H24" s="16">
        <f>F24+G24+E24</f>
        <v>761.6</v>
      </c>
      <c r="I24" s="16">
        <v>543.2</v>
      </c>
      <c r="J24" s="16">
        <v>377.5</v>
      </c>
      <c r="K24" s="16">
        <v>2852</v>
      </c>
      <c r="L24" s="16">
        <f>I24+J24+K24</f>
        <v>3772.7</v>
      </c>
      <c r="M24" s="16">
        <v>445.6</v>
      </c>
      <c r="N24" s="16">
        <v>130.5</v>
      </c>
      <c r="O24" s="16">
        <v>31746.1</v>
      </c>
      <c r="P24" s="16"/>
      <c r="Q24" s="16">
        <f>M24+N24+O24</f>
        <v>32322.199999999997</v>
      </c>
      <c r="R24" s="16">
        <v>130.5</v>
      </c>
      <c r="S24" s="16">
        <v>130.5</v>
      </c>
      <c r="T24" s="16">
        <v>160.7</v>
      </c>
      <c r="U24" s="16">
        <f>R24+S24+T24</f>
        <v>421.7</v>
      </c>
      <c r="V24" s="49"/>
    </row>
    <row r="25" spans="1:22" s="51" customFormat="1" ht="29.25" customHeight="1">
      <c r="A25" s="48" t="s">
        <v>74</v>
      </c>
      <c r="B25" s="14" t="s">
        <v>52</v>
      </c>
      <c r="C25" s="16">
        <f>C27+C28+C29+C30+C31+C32+C33+C34</f>
        <v>47785.5</v>
      </c>
      <c r="D25" s="16">
        <f>H25+L25+Q25+U25</f>
        <v>47785.5</v>
      </c>
      <c r="E25" s="16">
        <f>E27+E28+E29+E30+E31+E32+E33+E34</f>
        <v>849.8</v>
      </c>
      <c r="F25" s="16">
        <v>1335.2</v>
      </c>
      <c r="G25" s="16">
        <f aca="true" t="shared" si="1" ref="G25:U25">G27+G28+G29+G30+G31+G32+G33+G34</f>
        <v>1036.3</v>
      </c>
      <c r="H25" s="16">
        <f>H27+H28+H29+H30+H31+H32+H33+H34</f>
        <v>3221.2999999999997</v>
      </c>
      <c r="I25" s="16">
        <f t="shared" si="1"/>
        <v>1581.3</v>
      </c>
      <c r="J25" s="16">
        <f t="shared" si="1"/>
        <v>576.1</v>
      </c>
      <c r="K25" s="16">
        <f t="shared" si="1"/>
        <v>3311.9</v>
      </c>
      <c r="L25" s="16">
        <f t="shared" si="1"/>
        <v>5469.299999999999</v>
      </c>
      <c r="M25" s="16">
        <f t="shared" si="1"/>
        <v>947.2</v>
      </c>
      <c r="N25" s="16">
        <f t="shared" si="1"/>
        <v>1700.3</v>
      </c>
      <c r="O25" s="16">
        <f t="shared" si="1"/>
        <v>996.5</v>
      </c>
      <c r="P25" s="16">
        <f t="shared" si="1"/>
        <v>0</v>
      </c>
      <c r="Q25" s="16">
        <f t="shared" si="1"/>
        <v>3643.9999999999995</v>
      </c>
      <c r="R25" s="16">
        <f t="shared" si="1"/>
        <v>33706.9</v>
      </c>
      <c r="S25" s="16">
        <f t="shared" si="1"/>
        <v>932.8</v>
      </c>
      <c r="T25" s="16">
        <f t="shared" si="1"/>
        <v>811.1999999999999</v>
      </c>
      <c r="U25" s="16">
        <f t="shared" si="1"/>
        <v>35450.9</v>
      </c>
      <c r="V25" s="1"/>
    </row>
    <row r="26" spans="1:22" s="51" customFormat="1" ht="15.75" customHeight="1">
      <c r="A26" s="7" t="s">
        <v>53</v>
      </c>
      <c r="B26" s="14"/>
      <c r="C26" s="19"/>
      <c r="D26" s="19"/>
      <c r="E26" s="19"/>
      <c r="F26" s="19"/>
      <c r="G26" s="19"/>
      <c r="H26" s="16"/>
      <c r="I26" s="19"/>
      <c r="J26" s="19"/>
      <c r="K26" s="19"/>
      <c r="L26" s="16"/>
      <c r="M26" s="19"/>
      <c r="N26" s="19"/>
      <c r="O26" s="19"/>
      <c r="P26" s="19"/>
      <c r="Q26" s="16"/>
      <c r="R26" s="19"/>
      <c r="S26" s="19"/>
      <c r="T26" s="19"/>
      <c r="U26" s="16"/>
      <c r="V26" s="1"/>
    </row>
    <row r="27" spans="1:22" s="51" customFormat="1" ht="21" customHeight="1">
      <c r="A27" s="6" t="s">
        <v>81</v>
      </c>
      <c r="B27" s="14" t="s">
        <v>55</v>
      </c>
      <c r="C27" s="16">
        <v>4642</v>
      </c>
      <c r="D27" s="19">
        <f aca="true" t="shared" si="2" ref="D27:D34">H27+L27+Q27+U27</f>
        <v>4642</v>
      </c>
      <c r="E27" s="19">
        <v>75</v>
      </c>
      <c r="F27" s="19">
        <v>351</v>
      </c>
      <c r="G27" s="19">
        <v>385.4</v>
      </c>
      <c r="H27" s="16">
        <f>E27+F27+G27</f>
        <v>811.4</v>
      </c>
      <c r="I27" s="19">
        <v>651.5</v>
      </c>
      <c r="J27" s="19">
        <v>157.2</v>
      </c>
      <c r="K27" s="19">
        <v>596.9</v>
      </c>
      <c r="L27" s="16">
        <f aca="true" t="shared" si="3" ref="L27:L34">I27+J27+K27</f>
        <v>1405.6</v>
      </c>
      <c r="M27" s="19">
        <v>245.3</v>
      </c>
      <c r="N27" s="19">
        <v>465.7</v>
      </c>
      <c r="O27" s="19">
        <v>400</v>
      </c>
      <c r="P27" s="19"/>
      <c r="Q27" s="16">
        <f>M27+N27+O27</f>
        <v>1111</v>
      </c>
      <c r="R27" s="19">
        <v>360</v>
      </c>
      <c r="S27" s="19">
        <v>360</v>
      </c>
      <c r="T27" s="19">
        <v>594</v>
      </c>
      <c r="U27" s="16">
        <f aca="true" t="shared" si="4" ref="U27:U34">R27+S27+T27</f>
        <v>1314</v>
      </c>
      <c r="V27" s="1"/>
    </row>
    <row r="28" spans="1:22" s="51" customFormat="1" ht="23.25" customHeight="1">
      <c r="A28" s="48" t="s">
        <v>82</v>
      </c>
      <c r="B28" s="14" t="s">
        <v>56</v>
      </c>
      <c r="C28" s="16">
        <v>4789.4</v>
      </c>
      <c r="D28" s="19">
        <f t="shared" si="2"/>
        <v>4789.4</v>
      </c>
      <c r="E28" s="19">
        <v>154.8</v>
      </c>
      <c r="F28" s="19">
        <v>223.7</v>
      </c>
      <c r="G28" s="19">
        <v>264.5</v>
      </c>
      <c r="H28" s="16">
        <f>E28+F28+G28</f>
        <v>643</v>
      </c>
      <c r="I28" s="19">
        <v>96.6</v>
      </c>
      <c r="J28" s="19">
        <v>208.4</v>
      </c>
      <c r="K28" s="19">
        <v>2503.4</v>
      </c>
      <c r="L28" s="16">
        <f t="shared" si="3"/>
        <v>2808.4</v>
      </c>
      <c r="M28" s="19">
        <v>243.2</v>
      </c>
      <c r="N28" s="19">
        <v>314.4</v>
      </c>
      <c r="O28" s="19">
        <v>200</v>
      </c>
      <c r="P28" s="19"/>
      <c r="Q28" s="16">
        <f>M28+N28+O28</f>
        <v>757.5999999999999</v>
      </c>
      <c r="R28" s="19">
        <v>200</v>
      </c>
      <c r="S28" s="19">
        <v>200</v>
      </c>
      <c r="T28" s="19">
        <v>180.4</v>
      </c>
      <c r="U28" s="16">
        <f t="shared" si="4"/>
        <v>580.4</v>
      </c>
      <c r="V28" s="1"/>
    </row>
    <row r="29" spans="1:22" s="51" customFormat="1" ht="26.25" customHeight="1">
      <c r="A29" s="48" t="s">
        <v>86</v>
      </c>
      <c r="B29" s="14" t="s">
        <v>57</v>
      </c>
      <c r="C29" s="16">
        <v>120</v>
      </c>
      <c r="D29" s="19">
        <f t="shared" si="2"/>
        <v>120</v>
      </c>
      <c r="E29" s="19">
        <v>0</v>
      </c>
      <c r="F29" s="19">
        <v>8.3</v>
      </c>
      <c r="G29" s="19">
        <v>8.3</v>
      </c>
      <c r="H29" s="16">
        <f>E29+F29+G29</f>
        <v>16.6</v>
      </c>
      <c r="I29" s="19">
        <v>16.7</v>
      </c>
      <c r="J29" s="19">
        <v>5</v>
      </c>
      <c r="K29" s="19">
        <v>26.7</v>
      </c>
      <c r="L29" s="16">
        <f t="shared" si="3"/>
        <v>48.4</v>
      </c>
      <c r="M29" s="19">
        <v>5</v>
      </c>
      <c r="N29" s="19">
        <v>8.2</v>
      </c>
      <c r="O29" s="19">
        <v>8.4</v>
      </c>
      <c r="P29" s="19"/>
      <c r="Q29" s="16">
        <f>M29+N29+O29</f>
        <v>21.6</v>
      </c>
      <c r="R29" s="19">
        <v>8.3</v>
      </c>
      <c r="S29" s="19">
        <v>8.3</v>
      </c>
      <c r="T29" s="19">
        <v>16.8</v>
      </c>
      <c r="U29" s="16">
        <f t="shared" si="4"/>
        <v>33.400000000000006</v>
      </c>
      <c r="V29" s="1"/>
    </row>
    <row r="30" spans="1:22" s="51" customFormat="1" ht="44.25" customHeight="1">
      <c r="A30" s="48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16"/>
      <c r="J30" s="16">
        <v>0</v>
      </c>
      <c r="K30" s="16"/>
      <c r="L30" s="16">
        <f t="shared" si="3"/>
        <v>0</v>
      </c>
      <c r="M30" s="16"/>
      <c r="N30" s="16"/>
      <c r="O30" s="16"/>
      <c r="P30" s="16"/>
      <c r="Q30" s="16"/>
      <c r="R30" s="16"/>
      <c r="S30" s="16"/>
      <c r="T30" s="16"/>
      <c r="U30" s="16">
        <f t="shared" si="4"/>
        <v>0</v>
      </c>
      <c r="V30" s="49"/>
    </row>
    <row r="31" spans="1:23" s="51" customFormat="1" ht="23.25" customHeight="1">
      <c r="A31" s="48" t="s">
        <v>77</v>
      </c>
      <c r="B31" s="14" t="s">
        <v>59</v>
      </c>
      <c r="C31" s="16">
        <v>38088.1</v>
      </c>
      <c r="D31" s="19">
        <f t="shared" si="2"/>
        <v>38088.1</v>
      </c>
      <c r="E31" s="19">
        <v>620</v>
      </c>
      <c r="F31" s="19">
        <v>735.6</v>
      </c>
      <c r="G31" s="19">
        <v>378.1</v>
      </c>
      <c r="H31" s="16">
        <f>E31+F31+G31</f>
        <v>1733.6999999999998</v>
      </c>
      <c r="I31" s="19">
        <v>796.4</v>
      </c>
      <c r="J31" s="19">
        <v>210.5</v>
      </c>
      <c r="K31" s="19">
        <v>172.6</v>
      </c>
      <c r="L31" s="16">
        <f t="shared" si="3"/>
        <v>1179.5</v>
      </c>
      <c r="M31" s="19">
        <v>390.1</v>
      </c>
      <c r="N31" s="19">
        <v>912</v>
      </c>
      <c r="O31" s="19">
        <v>388.1</v>
      </c>
      <c r="P31" s="16"/>
      <c r="Q31" s="16">
        <f>M31+N31+O31</f>
        <v>1690.1999999999998</v>
      </c>
      <c r="R31" s="19">
        <v>33120.2</v>
      </c>
      <c r="S31" s="19">
        <v>364.5</v>
      </c>
      <c r="T31" s="19"/>
      <c r="U31" s="16">
        <f t="shared" si="4"/>
        <v>33484.7</v>
      </c>
      <c r="V31" s="49"/>
      <c r="W31" s="50"/>
    </row>
    <row r="32" spans="1:23" s="51" customFormat="1" ht="58.5" customHeight="1">
      <c r="A32" s="48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16"/>
      <c r="G32" s="16">
        <v>0</v>
      </c>
      <c r="H32" s="16">
        <f>E32+F32+G32</f>
        <v>0</v>
      </c>
      <c r="I32" s="19">
        <v>0</v>
      </c>
      <c r="J32" s="16">
        <v>0</v>
      </c>
      <c r="K32" s="16">
        <v>0</v>
      </c>
      <c r="L32" s="16">
        <f t="shared" si="3"/>
        <v>0</v>
      </c>
      <c r="M32" s="16"/>
      <c r="N32" s="16"/>
      <c r="O32" s="16"/>
      <c r="P32" s="16"/>
      <c r="Q32" s="16"/>
      <c r="R32" s="16"/>
      <c r="S32" s="16"/>
      <c r="T32" s="16"/>
      <c r="U32" s="16">
        <f t="shared" si="4"/>
        <v>0</v>
      </c>
      <c r="V32" s="49"/>
      <c r="W32" s="50"/>
    </row>
    <row r="33" spans="1:23" s="51" customFormat="1" ht="45.75" customHeight="1">
      <c r="A33" s="48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16"/>
      <c r="G33" s="16"/>
      <c r="H33" s="16"/>
      <c r="I33" s="19"/>
      <c r="J33" s="16"/>
      <c r="K33" s="16"/>
      <c r="L33" s="16">
        <f t="shared" si="3"/>
        <v>0</v>
      </c>
      <c r="M33" s="16"/>
      <c r="N33" s="16"/>
      <c r="O33" s="16"/>
      <c r="P33" s="16"/>
      <c r="Q33" s="16"/>
      <c r="R33" s="16"/>
      <c r="S33" s="16"/>
      <c r="T33" s="16"/>
      <c r="U33" s="16">
        <f t="shared" si="4"/>
        <v>0</v>
      </c>
      <c r="V33" s="49"/>
      <c r="W33" s="50"/>
    </row>
    <row r="34" spans="1:23" s="51" customFormat="1" ht="26.25" customHeight="1">
      <c r="A34" s="48" t="s">
        <v>84</v>
      </c>
      <c r="B34" s="14" t="s">
        <v>87</v>
      </c>
      <c r="C34" s="16">
        <v>146</v>
      </c>
      <c r="D34" s="16">
        <f t="shared" si="2"/>
        <v>146</v>
      </c>
      <c r="E34" s="19">
        <v>0</v>
      </c>
      <c r="F34" s="16">
        <v>16.6</v>
      </c>
      <c r="G34" s="16">
        <v>0</v>
      </c>
      <c r="H34" s="16">
        <f>E34+F34+G34</f>
        <v>16.6</v>
      </c>
      <c r="I34" s="19">
        <v>20.1</v>
      </c>
      <c r="J34" s="16">
        <v>-5</v>
      </c>
      <c r="K34" s="16">
        <v>12.3</v>
      </c>
      <c r="L34" s="16">
        <f t="shared" si="3"/>
        <v>27.400000000000002</v>
      </c>
      <c r="M34" s="19">
        <v>63.6</v>
      </c>
      <c r="N34" s="16"/>
      <c r="O34" s="16"/>
      <c r="P34" s="16"/>
      <c r="Q34" s="16">
        <f>M34+N34+O34</f>
        <v>63.6</v>
      </c>
      <c r="R34" s="16">
        <v>18.4</v>
      </c>
      <c r="S34" s="16"/>
      <c r="T34" s="16">
        <v>20</v>
      </c>
      <c r="U34" s="16">
        <f t="shared" si="4"/>
        <v>38.4</v>
      </c>
      <c r="V34" s="49"/>
      <c r="W34" s="50"/>
    </row>
    <row r="35" spans="1:22" s="35" customFormat="1" ht="22.5" customHeight="1">
      <c r="A35" s="36" t="s">
        <v>60</v>
      </c>
      <c r="B35" s="39" t="s">
        <v>61</v>
      </c>
      <c r="C35" s="44">
        <f>C21-C25</f>
        <v>-1057.300000000003</v>
      </c>
      <c r="D35" s="44">
        <f aca="true" t="shared" si="5" ref="D35:U35">D21-D25</f>
        <v>-1057.300000000003</v>
      </c>
      <c r="E35" s="44">
        <f t="shared" si="5"/>
        <v>-308.29999999999995</v>
      </c>
      <c r="F35" s="44">
        <f t="shared" si="5"/>
        <v>-259.20000000000005</v>
      </c>
      <c r="G35" s="44">
        <f t="shared" si="5"/>
        <v>-235.69999999999993</v>
      </c>
      <c r="H35" s="44">
        <f t="shared" si="5"/>
        <v>-803.1999999999998</v>
      </c>
      <c r="I35" s="44">
        <f t="shared" si="5"/>
        <v>-276.79999999999995</v>
      </c>
      <c r="J35" s="16">
        <f t="shared" si="5"/>
        <v>-11.899999999999977</v>
      </c>
      <c r="K35" s="16">
        <f t="shared" si="5"/>
        <v>277</v>
      </c>
      <c r="L35" s="44">
        <f t="shared" si="5"/>
        <v>-11.699999999998909</v>
      </c>
      <c r="M35" s="16">
        <f t="shared" si="5"/>
        <v>-176.70000000000005</v>
      </c>
      <c r="N35" s="44">
        <f t="shared" si="5"/>
        <v>-661.0999999999999</v>
      </c>
      <c r="O35" s="44">
        <f t="shared" si="5"/>
        <v>31459.6</v>
      </c>
      <c r="P35" s="44">
        <f t="shared" si="5"/>
        <v>0</v>
      </c>
      <c r="Q35" s="44">
        <f t="shared" si="5"/>
        <v>30621.799999999996</v>
      </c>
      <c r="R35" s="44">
        <f t="shared" si="5"/>
        <v>-32388.4</v>
      </c>
      <c r="S35" s="44">
        <f t="shared" si="5"/>
        <v>508.70000000000005</v>
      </c>
      <c r="T35" s="44">
        <f t="shared" si="5"/>
        <v>1015.5000000000001</v>
      </c>
      <c r="U35" s="44">
        <f t="shared" si="5"/>
        <v>-30864.2</v>
      </c>
      <c r="V35" s="34"/>
    </row>
    <row r="36" spans="1:22" s="35" customFormat="1" ht="34.5" customHeight="1">
      <c r="A36" s="36" t="s">
        <v>62</v>
      </c>
      <c r="B36" s="39" t="s">
        <v>63</v>
      </c>
      <c r="C36" s="44">
        <f>-C35</f>
        <v>1057.300000000003</v>
      </c>
      <c r="D36" s="44">
        <f aca="true" t="shared" si="6" ref="D36:U36">-D35</f>
        <v>1057.300000000003</v>
      </c>
      <c r="E36" s="44">
        <f t="shared" si="6"/>
        <v>308.29999999999995</v>
      </c>
      <c r="F36" s="44">
        <f t="shared" si="6"/>
        <v>259.20000000000005</v>
      </c>
      <c r="G36" s="44">
        <f t="shared" si="6"/>
        <v>235.69999999999993</v>
      </c>
      <c r="H36" s="44">
        <f t="shared" si="6"/>
        <v>803.1999999999998</v>
      </c>
      <c r="I36" s="44">
        <f t="shared" si="6"/>
        <v>276.79999999999995</v>
      </c>
      <c r="J36" s="16">
        <f t="shared" si="6"/>
        <v>11.899999999999977</v>
      </c>
      <c r="K36" s="16">
        <f t="shared" si="6"/>
        <v>-277</v>
      </c>
      <c r="L36" s="44">
        <f t="shared" si="6"/>
        <v>11.699999999998909</v>
      </c>
      <c r="M36" s="16">
        <f t="shared" si="6"/>
        <v>176.70000000000005</v>
      </c>
      <c r="N36" s="44">
        <f t="shared" si="6"/>
        <v>661.0999999999999</v>
      </c>
      <c r="O36" s="44">
        <f t="shared" si="6"/>
        <v>-31459.6</v>
      </c>
      <c r="P36" s="44">
        <f t="shared" si="6"/>
        <v>0</v>
      </c>
      <c r="Q36" s="44">
        <f t="shared" si="6"/>
        <v>-30621.799999999996</v>
      </c>
      <c r="R36" s="44">
        <f t="shared" si="6"/>
        <v>32388.4</v>
      </c>
      <c r="S36" s="44">
        <f t="shared" si="6"/>
        <v>-508.70000000000005</v>
      </c>
      <c r="T36" s="44">
        <f t="shared" si="6"/>
        <v>-1015.5000000000001</v>
      </c>
      <c r="U36" s="44">
        <f t="shared" si="6"/>
        <v>30864.2</v>
      </c>
      <c r="V36" s="34"/>
    </row>
    <row r="37" spans="1:22" s="35" customFormat="1" ht="46.5" customHeight="1">
      <c r="A37" s="36" t="s">
        <v>64</v>
      </c>
      <c r="B37" s="39" t="s">
        <v>65</v>
      </c>
      <c r="C37" s="44">
        <f>-C21</f>
        <v>-46728.2</v>
      </c>
      <c r="D37" s="44">
        <f aca="true" t="shared" si="7" ref="D37:U37">-D21</f>
        <v>-46728.2</v>
      </c>
      <c r="E37" s="44">
        <f t="shared" si="7"/>
        <v>-541.5</v>
      </c>
      <c r="F37" s="44">
        <f t="shared" si="7"/>
        <v>-1076</v>
      </c>
      <c r="G37" s="44">
        <f t="shared" si="7"/>
        <v>-800.6</v>
      </c>
      <c r="H37" s="44">
        <f t="shared" si="7"/>
        <v>-2418.1</v>
      </c>
      <c r="I37" s="44">
        <f t="shared" si="7"/>
        <v>-1304.5</v>
      </c>
      <c r="J37" s="16">
        <f t="shared" si="7"/>
        <v>-564.2</v>
      </c>
      <c r="K37" s="16">
        <f t="shared" si="7"/>
        <v>-3588.9</v>
      </c>
      <c r="L37" s="44">
        <f t="shared" si="7"/>
        <v>-5457.6</v>
      </c>
      <c r="M37" s="16">
        <f t="shared" si="7"/>
        <v>-770.5</v>
      </c>
      <c r="N37" s="44">
        <f t="shared" si="7"/>
        <v>-1039.2</v>
      </c>
      <c r="O37" s="44">
        <f t="shared" si="7"/>
        <v>-32456.1</v>
      </c>
      <c r="P37" s="44">
        <f t="shared" si="7"/>
        <v>0</v>
      </c>
      <c r="Q37" s="44">
        <f t="shared" si="7"/>
        <v>-34265.799999999996</v>
      </c>
      <c r="R37" s="44">
        <f t="shared" si="7"/>
        <v>-1318.5</v>
      </c>
      <c r="S37" s="44">
        <f t="shared" si="7"/>
        <v>-1441.5</v>
      </c>
      <c r="T37" s="44">
        <f t="shared" si="7"/>
        <v>-1826.7</v>
      </c>
      <c r="U37" s="44">
        <f t="shared" si="7"/>
        <v>-4586.7</v>
      </c>
      <c r="V37" s="34"/>
    </row>
    <row r="38" spans="1:22" s="35" customFormat="1" ht="35.25" customHeight="1">
      <c r="A38" s="36" t="s">
        <v>90</v>
      </c>
      <c r="B38" s="39" t="s">
        <v>66</v>
      </c>
      <c r="C38" s="44">
        <f>C25</f>
        <v>47785.5</v>
      </c>
      <c r="D38" s="44">
        <f aca="true" t="shared" si="8" ref="D38:U38">D25</f>
        <v>47785.5</v>
      </c>
      <c r="E38" s="44">
        <f t="shared" si="8"/>
        <v>849.8</v>
      </c>
      <c r="F38" s="44">
        <f t="shared" si="8"/>
        <v>1335.2</v>
      </c>
      <c r="G38" s="44">
        <f t="shared" si="8"/>
        <v>1036.3</v>
      </c>
      <c r="H38" s="44">
        <f t="shared" si="8"/>
        <v>3221.2999999999997</v>
      </c>
      <c r="I38" s="44">
        <f t="shared" si="8"/>
        <v>1581.3</v>
      </c>
      <c r="J38" s="16">
        <f t="shared" si="8"/>
        <v>576.1</v>
      </c>
      <c r="K38" s="16">
        <f t="shared" si="8"/>
        <v>3311.9</v>
      </c>
      <c r="L38" s="44">
        <f t="shared" si="8"/>
        <v>5469.299999999999</v>
      </c>
      <c r="M38" s="16">
        <f t="shared" si="8"/>
        <v>947.2</v>
      </c>
      <c r="N38" s="44">
        <f t="shared" si="8"/>
        <v>1700.3</v>
      </c>
      <c r="O38" s="44">
        <f t="shared" si="8"/>
        <v>996.5</v>
      </c>
      <c r="P38" s="44">
        <f t="shared" si="8"/>
        <v>0</v>
      </c>
      <c r="Q38" s="44">
        <f t="shared" si="8"/>
        <v>3643.9999999999995</v>
      </c>
      <c r="R38" s="44">
        <f t="shared" si="8"/>
        <v>33706.9</v>
      </c>
      <c r="S38" s="44">
        <f t="shared" si="8"/>
        <v>932.8</v>
      </c>
      <c r="T38" s="44">
        <f t="shared" si="8"/>
        <v>811.1999999999999</v>
      </c>
      <c r="U38" s="44">
        <f t="shared" si="8"/>
        <v>35450.9</v>
      </c>
      <c r="V38" s="34"/>
    </row>
    <row r="39" spans="1:22" s="35" customFormat="1" ht="26.25" customHeight="1">
      <c r="A39" s="40" t="s">
        <v>91</v>
      </c>
      <c r="B39" s="38" t="s">
        <v>67</v>
      </c>
      <c r="C39" s="43">
        <v>0</v>
      </c>
      <c r="D39" s="43">
        <v>0</v>
      </c>
      <c r="E39" s="45"/>
      <c r="F39" s="45"/>
      <c r="G39" s="45"/>
      <c r="H39" s="44">
        <f>E39+F39+G39</f>
        <v>0</v>
      </c>
      <c r="I39" s="43"/>
      <c r="J39" s="19">
        <v>0</v>
      </c>
      <c r="K39" s="19"/>
      <c r="L39" s="44">
        <f>I39+J39+K39</f>
        <v>0</v>
      </c>
      <c r="M39" s="19"/>
      <c r="N39" s="43"/>
      <c r="O39" s="43"/>
      <c r="P39" s="43"/>
      <c r="Q39" s="44">
        <f>M39+N39+O39</f>
        <v>0</v>
      </c>
      <c r="R39" s="43"/>
      <c r="S39" s="43">
        <v>0</v>
      </c>
      <c r="T39" s="43"/>
      <c r="U39" s="44">
        <f>R39+S39+T39</f>
        <v>0</v>
      </c>
      <c r="V39" s="34"/>
    </row>
    <row r="40" spans="1:22" s="35" customFormat="1" ht="49.5" customHeight="1">
      <c r="A40" s="41" t="s">
        <v>92</v>
      </c>
      <c r="B40" s="39" t="s">
        <v>68</v>
      </c>
      <c r="C40" s="44">
        <f>-C35</f>
        <v>1057.300000000003</v>
      </c>
      <c r="D40" s="44">
        <f aca="true" t="shared" si="9" ref="D40:U40">-D35</f>
        <v>1057.300000000003</v>
      </c>
      <c r="E40" s="44">
        <f t="shared" si="9"/>
        <v>308.29999999999995</v>
      </c>
      <c r="F40" s="44">
        <f t="shared" si="9"/>
        <v>259.20000000000005</v>
      </c>
      <c r="G40" s="44">
        <f t="shared" si="9"/>
        <v>235.69999999999993</v>
      </c>
      <c r="H40" s="44">
        <f t="shared" si="9"/>
        <v>803.1999999999998</v>
      </c>
      <c r="I40" s="44">
        <f t="shared" si="9"/>
        <v>276.79999999999995</v>
      </c>
      <c r="J40" s="16">
        <f t="shared" si="9"/>
        <v>11.899999999999977</v>
      </c>
      <c r="K40" s="16">
        <f t="shared" si="9"/>
        <v>-277</v>
      </c>
      <c r="L40" s="44">
        <f t="shared" si="9"/>
        <v>11.699999999998909</v>
      </c>
      <c r="M40" s="16">
        <f t="shared" si="9"/>
        <v>176.70000000000005</v>
      </c>
      <c r="N40" s="44">
        <f t="shared" si="9"/>
        <v>661.0999999999999</v>
      </c>
      <c r="O40" s="44">
        <f t="shared" si="9"/>
        <v>-31459.6</v>
      </c>
      <c r="P40" s="44">
        <f t="shared" si="9"/>
        <v>0</v>
      </c>
      <c r="Q40" s="44">
        <f t="shared" si="9"/>
        <v>-30621.799999999996</v>
      </c>
      <c r="R40" s="44">
        <f t="shared" si="9"/>
        <v>32388.4</v>
      </c>
      <c r="S40" s="44">
        <f t="shared" si="9"/>
        <v>-508.70000000000005</v>
      </c>
      <c r="T40" s="44">
        <f t="shared" si="9"/>
        <v>-1015.5000000000001</v>
      </c>
      <c r="U40" s="44">
        <f t="shared" si="9"/>
        <v>30864.2</v>
      </c>
      <c r="V40" s="34"/>
    </row>
    <row r="41" spans="1:22" s="35" customFormat="1" ht="76.5" customHeight="1">
      <c r="A41" s="37" t="s">
        <v>93</v>
      </c>
      <c r="B41" s="39" t="s">
        <v>69</v>
      </c>
      <c r="C41" s="46"/>
      <c r="D41" s="43">
        <v>1157</v>
      </c>
      <c r="E41" s="43">
        <v>848.7</v>
      </c>
      <c r="F41" s="43">
        <v>589.5</v>
      </c>
      <c r="G41" s="43">
        <v>353.8</v>
      </c>
      <c r="H41" s="43">
        <v>353.8</v>
      </c>
      <c r="I41" s="43">
        <v>77</v>
      </c>
      <c r="J41" s="19">
        <v>65.1</v>
      </c>
      <c r="K41" s="19">
        <v>342.1</v>
      </c>
      <c r="L41" s="43">
        <v>342.1</v>
      </c>
      <c r="M41" s="19">
        <v>165.4</v>
      </c>
      <c r="N41" s="43">
        <v>-222.2</v>
      </c>
      <c r="O41" s="43">
        <v>-938.1</v>
      </c>
      <c r="P41" s="43">
        <f>O41+P40</f>
        <v>-938.1</v>
      </c>
      <c r="Q41" s="43">
        <v>31645.4</v>
      </c>
      <c r="R41" s="43">
        <v>31645.4</v>
      </c>
      <c r="S41" s="43">
        <v>-654.1</v>
      </c>
      <c r="T41" s="43">
        <v>-129</v>
      </c>
      <c r="U41" s="43">
        <v>519.7</v>
      </c>
      <c r="V41" s="34"/>
    </row>
    <row r="42" spans="1:22" s="51" customFormat="1" ht="72.75" customHeight="1">
      <c r="A42" s="62" t="s">
        <v>95</v>
      </c>
      <c r="B42" s="14" t="s">
        <v>70</v>
      </c>
      <c r="C42" s="63">
        <v>0</v>
      </c>
      <c r="D42" s="19">
        <f>D41</f>
        <v>1157</v>
      </c>
      <c r="E42" s="19">
        <v>848.7</v>
      </c>
      <c r="F42" s="19">
        <v>589.5</v>
      </c>
      <c r="G42" s="19">
        <v>353.8</v>
      </c>
      <c r="H42" s="19">
        <v>353.8</v>
      </c>
      <c r="I42" s="19">
        <v>77</v>
      </c>
      <c r="J42" s="19">
        <v>65.1</v>
      </c>
      <c r="K42" s="19">
        <v>342.1</v>
      </c>
      <c r="L42" s="19">
        <v>342.1</v>
      </c>
      <c r="M42" s="19">
        <v>165.4</v>
      </c>
      <c r="N42" s="19">
        <f aca="true" t="shared" si="10" ref="N42:T42">N41+N21-N25-N36</f>
        <v>-1544.3999999999999</v>
      </c>
      <c r="O42" s="19">
        <f t="shared" si="10"/>
        <v>61981.1</v>
      </c>
      <c r="P42" s="19">
        <f t="shared" si="10"/>
        <v>-938.1</v>
      </c>
      <c r="Q42" s="19">
        <v>31645.4</v>
      </c>
      <c r="R42" s="19">
        <f t="shared" si="10"/>
        <v>-33131.4</v>
      </c>
      <c r="S42" s="19">
        <f t="shared" si="10"/>
        <v>363.30000000000007</v>
      </c>
      <c r="T42" s="19">
        <f t="shared" si="10"/>
        <v>1902.0000000000002</v>
      </c>
      <c r="U42" s="19">
        <v>0</v>
      </c>
      <c r="V42" s="1"/>
    </row>
    <row r="43" spans="1:22" s="60" customFormat="1" ht="110.25" customHeight="1">
      <c r="A43" s="57" t="s">
        <v>94</v>
      </c>
      <c r="B43" s="58" t="s">
        <v>71</v>
      </c>
      <c r="C43" s="16">
        <f>C41-C42</f>
        <v>0</v>
      </c>
      <c r="D43" s="16">
        <f>D41-D42</f>
        <v>0</v>
      </c>
      <c r="E43" s="16">
        <f aca="true" t="shared" si="11" ref="E43:U43">E41-E42</f>
        <v>0</v>
      </c>
      <c r="F43" s="16">
        <f t="shared" si="11"/>
        <v>0</v>
      </c>
      <c r="G43" s="16">
        <f t="shared" si="11"/>
        <v>0</v>
      </c>
      <c r="H43" s="16">
        <f t="shared" si="11"/>
        <v>0</v>
      </c>
      <c r="I43" s="16">
        <f t="shared" si="11"/>
        <v>0</v>
      </c>
      <c r="J43" s="16">
        <f t="shared" si="11"/>
        <v>0</v>
      </c>
      <c r="K43" s="16">
        <f t="shared" si="11"/>
        <v>0</v>
      </c>
      <c r="L43" s="16">
        <f t="shared" si="11"/>
        <v>0</v>
      </c>
      <c r="M43" s="16">
        <f t="shared" si="11"/>
        <v>0</v>
      </c>
      <c r="N43" s="16">
        <f t="shared" si="11"/>
        <v>1322.1999999999998</v>
      </c>
      <c r="O43" s="16">
        <f t="shared" si="11"/>
        <v>-62919.2</v>
      </c>
      <c r="P43" s="16">
        <f t="shared" si="11"/>
        <v>0</v>
      </c>
      <c r="Q43" s="16">
        <f t="shared" si="11"/>
        <v>0</v>
      </c>
      <c r="R43" s="16">
        <f t="shared" si="11"/>
        <v>64776.8</v>
      </c>
      <c r="S43" s="16">
        <f t="shared" si="11"/>
        <v>-1017.4000000000001</v>
      </c>
      <c r="T43" s="16">
        <f t="shared" si="11"/>
        <v>-2031.0000000000002</v>
      </c>
      <c r="U43" s="16">
        <f t="shared" si="11"/>
        <v>519.7</v>
      </c>
      <c r="V43" s="59"/>
    </row>
    <row r="44" spans="1:22" s="35" customFormat="1" ht="61.5" customHeight="1">
      <c r="A44" s="42" t="s">
        <v>79</v>
      </c>
      <c r="B44" s="39" t="s">
        <v>72</v>
      </c>
      <c r="C44" s="47"/>
      <c r="D44" s="43">
        <f>H44+L44+Q44+U44</f>
        <v>0</v>
      </c>
      <c r="E44" s="47"/>
      <c r="F44" s="47"/>
      <c r="G44" s="47"/>
      <c r="H44" s="44"/>
      <c r="I44" s="47"/>
      <c r="J44" s="15"/>
      <c r="K44" s="15"/>
      <c r="L44" s="44">
        <f>I44+J44+K44</f>
        <v>0</v>
      </c>
      <c r="M44" s="15"/>
      <c r="N44" s="47"/>
      <c r="O44" s="47"/>
      <c r="P44" s="44"/>
      <c r="Q44" s="44">
        <f>M44+N44+O44</f>
        <v>0</v>
      </c>
      <c r="R44" s="47"/>
      <c r="S44" s="47"/>
      <c r="T44" s="47"/>
      <c r="U44" s="44">
        <f>R44+S44+T44</f>
        <v>0</v>
      </c>
      <c r="V44" s="34"/>
    </row>
    <row r="45" spans="1:22" ht="51" customHeight="1">
      <c r="A45" s="3"/>
      <c r="B45" s="3"/>
      <c r="C45" s="3"/>
      <c r="D45" s="80" t="s">
        <v>96</v>
      </c>
      <c r="E45" s="80"/>
      <c r="F45" s="80"/>
      <c r="G45" s="80"/>
      <c r="H45" s="81"/>
      <c r="I45" s="26"/>
      <c r="J45" s="33"/>
      <c r="K45" s="65"/>
      <c r="L45" s="74" t="s">
        <v>97</v>
      </c>
      <c r="M45" s="75"/>
      <c r="N45" s="75"/>
      <c r="O45" s="3"/>
      <c r="P45" s="3"/>
      <c r="Q45" s="56"/>
      <c r="R45" s="3"/>
      <c r="S45" s="3"/>
      <c r="T45" s="3"/>
      <c r="U45" s="56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4"/>
      <c r="I46" s="28"/>
      <c r="J46" s="28"/>
      <c r="K46" s="28"/>
      <c r="L46" s="55"/>
      <c r="M46" s="67"/>
      <c r="N46" s="10"/>
      <c r="O46" s="3"/>
      <c r="P46" s="3"/>
      <c r="Q46" s="56"/>
      <c r="R46" s="3"/>
      <c r="S46" s="3"/>
      <c r="T46" s="3"/>
      <c r="U46" s="56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6"/>
      <c r="E48" s="77"/>
      <c r="F48" s="77"/>
      <c r="G48" s="77"/>
      <c r="H48" s="77"/>
      <c r="I48" s="77"/>
      <c r="J48" s="77"/>
      <c r="K48" s="77"/>
      <c r="L48" s="77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8" t="s">
        <v>99</v>
      </c>
      <c r="E49" s="78"/>
      <c r="F49" s="78"/>
      <c r="G49" s="78"/>
      <c r="H49" s="78"/>
      <c r="I49" s="32"/>
      <c r="J49" s="64"/>
      <c r="K49" s="64"/>
      <c r="L49" s="78" t="s">
        <v>98</v>
      </c>
      <c r="M49" s="79"/>
      <c r="N49" s="79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2021-02-10T11:41:34Z</cp:lastPrinted>
  <dcterms:created xsi:type="dcterms:W3CDTF">2011-02-18T08:58:48Z</dcterms:created>
  <dcterms:modified xsi:type="dcterms:W3CDTF">2021-11-22T12:50:46Z</dcterms:modified>
  <cp:category/>
  <cp:version/>
  <cp:contentType/>
  <cp:contentStatus/>
</cp:coreProperties>
</file>