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<sst xmlns="http://schemas.openxmlformats.org/spreadsheetml/2006/main" count="102" uniqueCount="93">
  <si>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</si>
  <si>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</si>
  <si>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</si>
  <si>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</si>
  <si>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</si>
  <si>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</si>
  <si>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</si>
  <si>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</si>
  <si>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</si>
  <si>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</si>
  <si>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</si>
  <si>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</si>
  <si>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</si>
  <si>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</si>
  <si>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</si>
  <si>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</si>
  <si>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</si>
  <si>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</si>
  <si>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</si>
  <si>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</si>
  <si>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</si>
  <si>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</si>
  <si>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</si>
  <si>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</si>
  <si>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</si>
  <si>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</si>
  <si>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</si>
  <si>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</si>
  <si>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</si>
  <si>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</si>
  <si>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</si>
  <si>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</si>
  <si>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</si>
  <si>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</si>
  <si>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</si>
  <si>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</si>
  <si>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</si>
  <si>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</si>
  <si>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</si>
  <si>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</si>
  <si>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</si>
  <si>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</si>
  <si>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</si>
  <si>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</si>
  <si>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</si>
  <si>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</si>
  <si>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</si>
  <si>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</si>
  <si>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</si>
  <si>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</si>
  <si>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</si>
  <si>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</si>
  <si>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</si>
  <si>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</si>
  <si>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</si>
  <si>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</si>
  <si>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</si>
  <si>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</si>
  <si>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</si>
  <si>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</si>
  <si>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</si>
  <si>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</si>
  <si>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</si>
  <si>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</si>
  <si>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</si>
  <si>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</si>
  <si>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</si>
  <si>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</si>
  <si>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</si>
  <si>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</si>
  <si>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</si>
  <si>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</si>
  <si>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</si>
  <si>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</si>
  <si>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</si>
  <si>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</si>
  <si>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</si>
  <si>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</si>
  <si>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</si>
  <si>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</si>
  <si>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</si>
  <si>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</si>
  <si>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</si>
  <si>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</si>
  <si>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</si>
  <si>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</si>
  <si>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</si>
  <si>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</si>
  <si>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Кассовый план исполнения  бюджета муниципального образования Симское на 01 февраля 2023 год</t>
  </si>
  <si>
    <t>О.Н.Романкевич</t>
  </si>
  <si>
    <t>Директор МКУ "ЦБ МО Симское"</t>
  </si>
  <si>
    <t>Н.Н.Софронова</t>
  </si>
  <si>
    <t>Глава администрации МО Симское Юрьев-Польского района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</si>
</sst>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3" applyNumberFormat="0" applyAlignment="0" applyProtection="0"/>
    <xf numFmtId="0" fontId="43" fillId="34" borderId="4" applyNumberFormat="0" applyAlignment="0" applyProtection="0"/>
    <xf numFmtId="0" fontId="44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6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40">
      <pane xSplit="3210" topLeftCell="A1" activePane="topRight" state="split"/>
      <selection pane="topLeft" activeCell="A42" sqref="A42"/>
      <selection pane="topRight" activeCell="B46" sqref="B46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3"/>
      <c r="T1" s="53"/>
      <c r="U1" s="53"/>
      <c r="V1" s="4"/>
      <c r="W1" s="4"/>
    </row>
    <row r="2" spans="1:23" ht="15.75">
      <c r="A2" s="54" t="s">
        <v>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6"/>
      <c r="W2" s="4"/>
    </row>
    <row r="3" spans="1:23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50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12"/>
      <c r="Q7" s="50" t="s">
        <v>11</v>
      </c>
      <c r="R7" s="50" t="s">
        <v>12</v>
      </c>
      <c r="S7" s="50"/>
      <c r="T7" s="50"/>
      <c r="U7" s="50" t="s">
        <v>13</v>
      </c>
      <c r="V7" s="6"/>
      <c r="W7" s="4"/>
    </row>
    <row r="8" spans="1:2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2"/>
      <c r="Q8" s="50"/>
      <c r="R8" s="50"/>
      <c r="S8" s="50"/>
      <c r="T8" s="50"/>
      <c r="U8" s="50"/>
      <c r="V8" s="6"/>
      <c r="W8" s="4"/>
    </row>
    <row r="9" spans="1:23" ht="15.75">
      <c r="A9" s="50"/>
      <c r="B9" s="50"/>
      <c r="C9" s="50"/>
      <c r="D9" s="50"/>
      <c r="E9" s="13" t="s">
        <v>14</v>
      </c>
      <c r="F9" s="13" t="s">
        <v>15</v>
      </c>
      <c r="G9" s="13" t="s">
        <v>16</v>
      </c>
      <c r="H9" s="50"/>
      <c r="I9" s="13" t="s">
        <v>17</v>
      </c>
      <c r="J9" s="13" t="s">
        <v>18</v>
      </c>
      <c r="K9" s="13" t="s">
        <v>19</v>
      </c>
      <c r="L9" s="50"/>
      <c r="M9" s="13" t="s">
        <v>20</v>
      </c>
      <c r="N9" s="13" t="s">
        <v>21</v>
      </c>
      <c r="O9" s="13" t="s">
        <v>22</v>
      </c>
      <c r="P9" s="13"/>
      <c r="Q9" s="50"/>
      <c r="R9" s="13" t="s">
        <v>23</v>
      </c>
      <c r="S9" s="13" t="s">
        <v>24</v>
      </c>
      <c r="T9" s="13" t="s">
        <v>25</v>
      </c>
      <c r="U9" s="50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16809.7</v>
      </c>
      <c r="D11" s="18">
        <f>H11+L11+Q11+U11</f>
        <v>16809.7</v>
      </c>
      <c r="E11" s="18">
        <f aca="true" t="shared" si="0" ref="E11:U11">E13+E15</f>
        <v>659.4</v>
      </c>
      <c r="F11" s="18">
        <f t="shared" si="0"/>
        <v>417.29999999999995</v>
      </c>
      <c r="G11" s="18">
        <f t="shared" si="0"/>
        <v>1745.3</v>
      </c>
      <c r="H11" s="18">
        <f t="shared" si="0"/>
        <v>2822</v>
      </c>
      <c r="I11" s="18">
        <f t="shared" si="0"/>
        <v>967.8</v>
      </c>
      <c r="J11" s="18">
        <f t="shared" si="0"/>
        <v>763.8</v>
      </c>
      <c r="K11" s="18">
        <f t="shared" si="0"/>
        <v>2848.6</v>
      </c>
      <c r="L11" s="18">
        <f t="shared" si="0"/>
        <v>4580.2</v>
      </c>
      <c r="M11" s="18">
        <f t="shared" si="0"/>
        <v>987.6</v>
      </c>
      <c r="N11" s="18">
        <f t="shared" si="0"/>
        <v>697.8</v>
      </c>
      <c r="O11" s="18">
        <f t="shared" si="0"/>
        <v>1300.3</v>
      </c>
      <c r="P11" s="18" t="e">
        <f t="shared" si="0"/>
        <v>#REF!</v>
      </c>
      <c r="Q11" s="18">
        <f t="shared" si="0"/>
        <v>2985.7</v>
      </c>
      <c r="R11" s="18">
        <f t="shared" si="0"/>
        <v>2142.8</v>
      </c>
      <c r="S11" s="18">
        <f t="shared" si="0"/>
        <v>2559.8</v>
      </c>
      <c r="T11" s="18">
        <f t="shared" si="0"/>
        <v>1719.2</v>
      </c>
      <c r="U11" s="18">
        <f t="shared" si="0"/>
        <v>6421.8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8740</v>
      </c>
      <c r="D13" s="20">
        <f aca="true" t="shared" si="1" ref="D13:O13">D14</f>
        <v>8740</v>
      </c>
      <c r="E13" s="20">
        <f t="shared" si="1"/>
        <v>257.9</v>
      </c>
      <c r="F13" s="20">
        <f t="shared" si="1"/>
        <v>65.1</v>
      </c>
      <c r="G13" s="20">
        <f t="shared" si="1"/>
        <v>899.5</v>
      </c>
      <c r="H13" s="20">
        <f t="shared" si="1"/>
        <v>1222.5</v>
      </c>
      <c r="I13" s="20">
        <f t="shared" si="1"/>
        <v>585</v>
      </c>
      <c r="J13" s="20">
        <f t="shared" si="1"/>
        <v>381</v>
      </c>
      <c r="K13" s="20">
        <f t="shared" si="1"/>
        <v>369.5</v>
      </c>
      <c r="L13" s="20">
        <f t="shared" si="1"/>
        <v>1335.5</v>
      </c>
      <c r="M13" s="20">
        <f t="shared" si="1"/>
        <v>620</v>
      </c>
      <c r="N13" s="20">
        <f t="shared" si="1"/>
        <v>315</v>
      </c>
      <c r="O13" s="20">
        <f t="shared" si="1"/>
        <v>454.5</v>
      </c>
      <c r="P13" s="20" t="e">
        <f>P14+#REF!</f>
        <v>#REF!</v>
      </c>
      <c r="Q13" s="20">
        <f>Q14</f>
        <v>1389.5</v>
      </c>
      <c r="R13" s="20">
        <f>R14</f>
        <v>1760</v>
      </c>
      <c r="S13" s="20">
        <f>S14</f>
        <v>2177</v>
      </c>
      <c r="T13" s="20">
        <f>T14</f>
        <v>855.5</v>
      </c>
      <c r="U13" s="20">
        <f>U14</f>
        <v>4792.5</v>
      </c>
      <c r="V13" s="6"/>
      <c r="W13" s="4"/>
    </row>
    <row r="14" spans="1:23" ht="47.25">
      <c r="A14" s="23" t="s">
        <v>84</v>
      </c>
      <c r="B14" s="24"/>
      <c r="C14" s="21">
        <f>D14</f>
        <v>8740</v>
      </c>
      <c r="D14" s="21">
        <f>H14+L14+Q14+U14</f>
        <v>8740</v>
      </c>
      <c r="E14" s="21">
        <v>257.9</v>
      </c>
      <c r="F14" s="21">
        <v>65.1</v>
      </c>
      <c r="G14" s="21">
        <v>899.5</v>
      </c>
      <c r="H14" s="21">
        <f>E14+F14+G14</f>
        <v>1222.5</v>
      </c>
      <c r="I14" s="21">
        <v>585</v>
      </c>
      <c r="J14" s="21">
        <v>381</v>
      </c>
      <c r="K14" s="21">
        <v>369.5</v>
      </c>
      <c r="L14" s="21">
        <f>I14+J14+K14</f>
        <v>1335.5</v>
      </c>
      <c r="M14" s="21">
        <v>620</v>
      </c>
      <c r="N14" s="21">
        <v>315</v>
      </c>
      <c r="O14" s="21">
        <v>454.5</v>
      </c>
      <c r="P14" s="21"/>
      <c r="Q14" s="21">
        <f>M14+N14+O14</f>
        <v>1389.5</v>
      </c>
      <c r="R14" s="21">
        <v>1760</v>
      </c>
      <c r="S14" s="21">
        <v>2177</v>
      </c>
      <c r="T14" s="21">
        <v>855.5</v>
      </c>
      <c r="U14" s="21">
        <f>R14+S14+T14</f>
        <v>4792.5</v>
      </c>
      <c r="V14" s="6"/>
      <c r="W14" s="4"/>
    </row>
    <row r="15" spans="1:23" ht="31.5">
      <c r="A15" s="23" t="s">
        <v>51</v>
      </c>
      <c r="B15" s="24" t="s">
        <v>52</v>
      </c>
      <c r="C15" s="20">
        <f aca="true" t="shared" si="2" ref="C15:O15">C16</f>
        <v>8069.7</v>
      </c>
      <c r="D15" s="20">
        <f t="shared" si="2"/>
        <v>8069.7</v>
      </c>
      <c r="E15" s="20">
        <f t="shared" si="2"/>
        <v>401.5</v>
      </c>
      <c r="F15" s="20">
        <f t="shared" si="2"/>
        <v>352.2</v>
      </c>
      <c r="G15" s="20">
        <f t="shared" si="2"/>
        <v>845.8</v>
      </c>
      <c r="H15" s="20">
        <f t="shared" si="2"/>
        <v>1599.5</v>
      </c>
      <c r="I15" s="20">
        <f t="shared" si="2"/>
        <v>382.8</v>
      </c>
      <c r="J15" s="20">
        <f t="shared" si="2"/>
        <v>382.8</v>
      </c>
      <c r="K15" s="20">
        <f t="shared" si="2"/>
        <v>2479.1</v>
      </c>
      <c r="L15" s="20">
        <f t="shared" si="2"/>
        <v>3244.7</v>
      </c>
      <c r="M15" s="20">
        <f t="shared" si="2"/>
        <v>367.6</v>
      </c>
      <c r="N15" s="20">
        <f t="shared" si="2"/>
        <v>382.8</v>
      </c>
      <c r="O15" s="20">
        <f t="shared" si="2"/>
        <v>845.8</v>
      </c>
      <c r="P15" s="20" t="e">
        <f>#REF!+P16</f>
        <v>#REF!</v>
      </c>
      <c r="Q15" s="20">
        <f>Q16</f>
        <v>1596.2</v>
      </c>
      <c r="R15" s="20">
        <f>R16</f>
        <v>382.8</v>
      </c>
      <c r="S15" s="20">
        <f>S16</f>
        <v>382.8</v>
      </c>
      <c r="T15" s="20">
        <f>T16</f>
        <v>863.7</v>
      </c>
      <c r="U15" s="20">
        <f>U16</f>
        <v>1629.3000000000002</v>
      </c>
      <c r="V15" s="6"/>
      <c r="W15" s="4"/>
    </row>
    <row r="16" spans="1:23" ht="47.25">
      <c r="A16" s="23" t="s">
        <v>84</v>
      </c>
      <c r="B16" s="24"/>
      <c r="C16" s="21">
        <f>D16</f>
        <v>8069.7</v>
      </c>
      <c r="D16" s="21">
        <f>H16+L16+Q16+U16</f>
        <v>8069.7</v>
      </c>
      <c r="E16" s="21">
        <v>401.5</v>
      </c>
      <c r="F16" s="21">
        <v>352.2</v>
      </c>
      <c r="G16" s="21">
        <v>845.8</v>
      </c>
      <c r="H16" s="21">
        <f>E16+F16+G16</f>
        <v>1599.5</v>
      </c>
      <c r="I16" s="21">
        <v>382.8</v>
      </c>
      <c r="J16" s="21">
        <v>382.8</v>
      </c>
      <c r="K16" s="21">
        <v>2479.1</v>
      </c>
      <c r="L16" s="21">
        <f>I16+J16+K16</f>
        <v>3244.7</v>
      </c>
      <c r="M16" s="21">
        <v>367.6</v>
      </c>
      <c r="N16" s="21">
        <v>382.8</v>
      </c>
      <c r="O16" s="21">
        <v>845.8</v>
      </c>
      <c r="P16" s="21"/>
      <c r="Q16" s="21">
        <f>M16+N16+O16</f>
        <v>1596.2</v>
      </c>
      <c r="R16" s="21">
        <v>382.8</v>
      </c>
      <c r="S16" s="21">
        <v>382.8</v>
      </c>
      <c r="T16" s="21">
        <v>863.7</v>
      </c>
      <c r="U16" s="21">
        <f>R16+S16+T16</f>
        <v>1629.3000000000002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17683.7</v>
      </c>
      <c r="D17" s="20">
        <f t="shared" si="3"/>
        <v>17683.7</v>
      </c>
      <c r="E17" s="20">
        <f t="shared" si="3"/>
        <v>729.4</v>
      </c>
      <c r="F17" s="20">
        <f t="shared" si="3"/>
        <v>1218.6</v>
      </c>
      <c r="G17" s="20">
        <f t="shared" si="3"/>
        <v>1411.7</v>
      </c>
      <c r="H17" s="20">
        <f t="shared" si="3"/>
        <v>3359.7</v>
      </c>
      <c r="I17" s="20">
        <f t="shared" si="3"/>
        <v>1385.9</v>
      </c>
      <c r="J17" s="20">
        <f t="shared" si="3"/>
        <v>2110.7</v>
      </c>
      <c r="K17" s="20">
        <f t="shared" si="3"/>
        <v>780.7</v>
      </c>
      <c r="L17" s="20">
        <f t="shared" si="3"/>
        <v>3796.6</v>
      </c>
      <c r="M17" s="20">
        <f t="shared" si="3"/>
        <v>1829</v>
      </c>
      <c r="N17" s="20">
        <f t="shared" si="3"/>
        <v>1282.7</v>
      </c>
      <c r="O17" s="20">
        <f t="shared" si="3"/>
        <v>1282.7</v>
      </c>
      <c r="P17" s="20" t="e">
        <f>#REF!+P19+#REF!+#REF!+P23+P21</f>
        <v>#REF!</v>
      </c>
      <c r="Q17" s="20">
        <f>Q19+Q23+Q21</f>
        <v>4875.1</v>
      </c>
      <c r="R17" s="20">
        <f>R19+R23+R21</f>
        <v>1362.9</v>
      </c>
      <c r="S17" s="20">
        <f>S19+S23+S21</f>
        <v>2944.2</v>
      </c>
      <c r="T17" s="20">
        <f>T19+T23+T21</f>
        <v>1345.2</v>
      </c>
      <c r="U17" s="20">
        <f>U19+U23+U21</f>
        <v>5652.3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6492.200000000001</v>
      </c>
      <c r="D19" s="20">
        <f t="shared" si="4"/>
        <v>6492.200000000001</v>
      </c>
      <c r="E19" s="20">
        <f t="shared" si="4"/>
        <v>437.4</v>
      </c>
      <c r="F19" s="20">
        <f t="shared" si="4"/>
        <v>690.6</v>
      </c>
      <c r="G19" s="20">
        <f t="shared" si="4"/>
        <v>711.7</v>
      </c>
      <c r="H19" s="20">
        <f t="shared" si="4"/>
        <v>1839.7</v>
      </c>
      <c r="I19" s="20">
        <f t="shared" si="4"/>
        <v>565.9</v>
      </c>
      <c r="J19" s="20">
        <f t="shared" si="4"/>
        <v>510.7</v>
      </c>
      <c r="K19" s="20">
        <v>480.7</v>
      </c>
      <c r="L19" s="20">
        <f t="shared" si="4"/>
        <v>1076.6</v>
      </c>
      <c r="M19" s="20">
        <v>508</v>
      </c>
      <c r="N19" s="20">
        <f t="shared" si="4"/>
        <v>482.7</v>
      </c>
      <c r="O19" s="20">
        <f t="shared" si="4"/>
        <v>482.7</v>
      </c>
      <c r="P19" s="20">
        <f t="shared" si="4"/>
        <v>0</v>
      </c>
      <c r="Q19" s="20">
        <f t="shared" si="4"/>
        <v>1954.1000000000001</v>
      </c>
      <c r="R19" s="20">
        <f t="shared" si="4"/>
        <v>542.9</v>
      </c>
      <c r="S19" s="20">
        <f t="shared" si="4"/>
        <v>533.7</v>
      </c>
      <c r="T19" s="20">
        <f t="shared" si="4"/>
        <v>545.2</v>
      </c>
      <c r="U19" s="20">
        <f t="shared" si="4"/>
        <v>1621.8</v>
      </c>
      <c r="V19" s="6"/>
      <c r="W19" s="4"/>
    </row>
    <row r="20" spans="1:23" ht="47.25">
      <c r="A20" s="23" t="s">
        <v>84</v>
      </c>
      <c r="B20" s="24"/>
      <c r="C20" s="21">
        <f>D20</f>
        <v>6492.200000000001</v>
      </c>
      <c r="D20" s="21">
        <f>H20+L20+Q20+U20</f>
        <v>6492.200000000001</v>
      </c>
      <c r="E20" s="21">
        <v>437.4</v>
      </c>
      <c r="F20" s="21">
        <v>690.6</v>
      </c>
      <c r="G20" s="21">
        <v>711.7</v>
      </c>
      <c r="H20" s="21">
        <f>E20+F20+G20</f>
        <v>1839.7</v>
      </c>
      <c r="I20" s="21">
        <v>565.9</v>
      </c>
      <c r="J20" s="21">
        <v>510.7</v>
      </c>
      <c r="K20" s="21">
        <v>0</v>
      </c>
      <c r="L20" s="21">
        <f>I20+J20+K20</f>
        <v>1076.6</v>
      </c>
      <c r="M20" s="21">
        <v>988.7</v>
      </c>
      <c r="N20" s="21">
        <v>482.7</v>
      </c>
      <c r="O20" s="21">
        <v>482.7</v>
      </c>
      <c r="P20" s="21"/>
      <c r="Q20" s="21">
        <f>M20+N20+O20</f>
        <v>1954.1000000000001</v>
      </c>
      <c r="R20" s="21">
        <v>542.9</v>
      </c>
      <c r="S20" s="21">
        <v>533.7</v>
      </c>
      <c r="T20" s="21">
        <v>545.2</v>
      </c>
      <c r="U20" s="21">
        <f>R20+S20+T20</f>
        <v>1621.8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86</v>
      </c>
      <c r="D21" s="20">
        <f t="shared" si="5"/>
        <v>86</v>
      </c>
      <c r="E21" s="20">
        <f t="shared" si="5"/>
        <v>25</v>
      </c>
      <c r="F21" s="20">
        <f t="shared" si="5"/>
        <v>0</v>
      </c>
      <c r="G21" s="20">
        <f t="shared" si="5"/>
        <v>0</v>
      </c>
      <c r="H21" s="20">
        <f t="shared" si="5"/>
        <v>25</v>
      </c>
      <c r="I21" s="20">
        <f t="shared" si="5"/>
        <v>20</v>
      </c>
      <c r="J21" s="20">
        <f t="shared" si="5"/>
        <v>0</v>
      </c>
      <c r="K21" s="20">
        <f t="shared" si="5"/>
        <v>0</v>
      </c>
      <c r="L21" s="20">
        <f t="shared" si="5"/>
        <v>20</v>
      </c>
      <c r="M21" s="20">
        <f t="shared" si="5"/>
        <v>21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21</v>
      </c>
      <c r="R21" s="20">
        <f t="shared" si="5"/>
        <v>20</v>
      </c>
      <c r="S21" s="20">
        <f t="shared" si="5"/>
        <v>0</v>
      </c>
      <c r="T21" s="20">
        <f t="shared" si="5"/>
        <v>0</v>
      </c>
      <c r="U21" s="20">
        <f t="shared" si="5"/>
        <v>20</v>
      </c>
      <c r="V21" s="6"/>
      <c r="W21" s="4"/>
    </row>
    <row r="22" spans="1:23" ht="47.25">
      <c r="A22" s="23" t="s">
        <v>84</v>
      </c>
      <c r="B22" s="24"/>
      <c r="C22" s="21">
        <f>D22</f>
        <v>86</v>
      </c>
      <c r="D22" s="21">
        <f>H22+L22+Q22+U22</f>
        <v>86</v>
      </c>
      <c r="E22" s="21">
        <v>25</v>
      </c>
      <c r="F22" s="21">
        <v>0</v>
      </c>
      <c r="G22" s="21">
        <v>0</v>
      </c>
      <c r="H22" s="21">
        <f>E22+F22+G22</f>
        <v>25</v>
      </c>
      <c r="I22" s="21">
        <v>20</v>
      </c>
      <c r="J22" s="21">
        <v>0</v>
      </c>
      <c r="K22" s="21">
        <v>0</v>
      </c>
      <c r="L22" s="21">
        <f>I22+J22+K22</f>
        <v>20</v>
      </c>
      <c r="M22" s="21">
        <v>21</v>
      </c>
      <c r="N22" s="21">
        <v>0</v>
      </c>
      <c r="O22" s="21">
        <v>0</v>
      </c>
      <c r="P22" s="21">
        <f>P24</f>
        <v>0</v>
      </c>
      <c r="Q22" s="21">
        <f>M22+N22+O22</f>
        <v>21</v>
      </c>
      <c r="R22" s="21">
        <v>20</v>
      </c>
      <c r="S22" s="21">
        <v>0</v>
      </c>
      <c r="T22" s="21">
        <v>0</v>
      </c>
      <c r="U22" s="21">
        <f>R22+S22+T22</f>
        <v>20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11105.5</v>
      </c>
      <c r="D23" s="20">
        <f t="shared" si="6"/>
        <v>11105.5</v>
      </c>
      <c r="E23" s="20">
        <f t="shared" si="6"/>
        <v>267</v>
      </c>
      <c r="F23" s="20">
        <f t="shared" si="6"/>
        <v>528</v>
      </c>
      <c r="G23" s="20">
        <f t="shared" si="6"/>
        <v>700</v>
      </c>
      <c r="H23" s="20">
        <f t="shared" si="6"/>
        <v>1495</v>
      </c>
      <c r="I23" s="20">
        <f t="shared" si="6"/>
        <v>800</v>
      </c>
      <c r="J23" s="20">
        <f t="shared" si="6"/>
        <v>1600</v>
      </c>
      <c r="K23" s="20">
        <f t="shared" si="6"/>
        <v>300</v>
      </c>
      <c r="L23" s="20">
        <f t="shared" si="6"/>
        <v>2700</v>
      </c>
      <c r="M23" s="20">
        <f t="shared" si="6"/>
        <v>1300</v>
      </c>
      <c r="N23" s="20">
        <f t="shared" si="6"/>
        <v>800</v>
      </c>
      <c r="O23" s="20">
        <f t="shared" si="6"/>
        <v>800</v>
      </c>
      <c r="P23" s="20">
        <f t="shared" si="6"/>
        <v>0</v>
      </c>
      <c r="Q23" s="20">
        <f t="shared" si="6"/>
        <v>2900</v>
      </c>
      <c r="R23" s="20">
        <f t="shared" si="6"/>
        <v>800</v>
      </c>
      <c r="S23" s="20">
        <f t="shared" si="6"/>
        <v>2410.5</v>
      </c>
      <c r="T23" s="20">
        <f t="shared" si="6"/>
        <v>800</v>
      </c>
      <c r="U23" s="20">
        <f t="shared" si="6"/>
        <v>4010.5</v>
      </c>
      <c r="V23" s="6"/>
      <c r="W23" s="4"/>
    </row>
    <row r="24" spans="1:23" ht="47.25">
      <c r="A24" s="23" t="s">
        <v>84</v>
      </c>
      <c r="B24" s="24"/>
      <c r="C24" s="21">
        <f>D24</f>
        <v>11105.5</v>
      </c>
      <c r="D24" s="21">
        <f>H24+L24+Q24+U24</f>
        <v>11105.5</v>
      </c>
      <c r="E24" s="21">
        <v>267</v>
      </c>
      <c r="F24" s="21">
        <v>528</v>
      </c>
      <c r="G24" s="21">
        <v>700</v>
      </c>
      <c r="H24" s="21">
        <f>E24+F24+G24</f>
        <v>1495</v>
      </c>
      <c r="I24" s="21">
        <v>800</v>
      </c>
      <c r="J24" s="21">
        <v>1600</v>
      </c>
      <c r="K24" s="21">
        <v>300</v>
      </c>
      <c r="L24" s="21">
        <f>I24+J24+K24</f>
        <v>2700</v>
      </c>
      <c r="M24" s="27">
        <v>1300</v>
      </c>
      <c r="N24" s="21">
        <v>800</v>
      </c>
      <c r="O24" s="21">
        <v>800</v>
      </c>
      <c r="P24" s="21"/>
      <c r="Q24" s="21">
        <f>M24+N24+O24</f>
        <v>2900</v>
      </c>
      <c r="R24" s="21">
        <v>800</v>
      </c>
      <c r="S24" s="21">
        <v>2410.5</v>
      </c>
      <c r="T24" s="21">
        <v>800</v>
      </c>
      <c r="U24" s="21">
        <f>R24+S24+T24</f>
        <v>4010.5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-874</v>
      </c>
      <c r="D26" s="20">
        <f t="shared" si="7"/>
        <v>-874</v>
      </c>
      <c r="E26" s="20">
        <f t="shared" si="7"/>
        <v>-70</v>
      </c>
      <c r="F26" s="20">
        <f t="shared" si="7"/>
        <v>-801.3</v>
      </c>
      <c r="G26" s="20">
        <f t="shared" si="7"/>
        <v>333.5999999999999</v>
      </c>
      <c r="H26" s="20">
        <f t="shared" si="7"/>
        <v>-537.6999999999998</v>
      </c>
      <c r="I26" s="20">
        <f t="shared" si="7"/>
        <v>-418.10000000000014</v>
      </c>
      <c r="J26" s="20">
        <f t="shared" si="7"/>
        <v>-1346.8999999999999</v>
      </c>
      <c r="K26" s="20">
        <f t="shared" si="7"/>
        <v>2067.8999999999996</v>
      </c>
      <c r="L26" s="20">
        <f t="shared" si="7"/>
        <v>783.5999999999999</v>
      </c>
      <c r="M26" s="20">
        <f t="shared" si="7"/>
        <v>-841.4</v>
      </c>
      <c r="N26" s="20">
        <f t="shared" si="7"/>
        <v>-584.9000000000001</v>
      </c>
      <c r="O26" s="20">
        <f t="shared" si="7"/>
        <v>17.59999999999991</v>
      </c>
      <c r="P26" s="20" t="e">
        <f t="shared" si="7"/>
        <v>#REF!</v>
      </c>
      <c r="Q26" s="20">
        <f t="shared" si="7"/>
        <v>-1889.4000000000005</v>
      </c>
      <c r="R26" s="20">
        <f t="shared" si="7"/>
        <v>779.9000000000001</v>
      </c>
      <c r="S26" s="20">
        <f t="shared" si="7"/>
        <v>-384.39999999999964</v>
      </c>
      <c r="T26" s="20">
        <f t="shared" si="7"/>
        <v>374</v>
      </c>
      <c r="U26" s="20">
        <f t="shared" si="7"/>
        <v>769.5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874</v>
      </c>
      <c r="D27" s="20">
        <f t="shared" si="8"/>
        <v>874</v>
      </c>
      <c r="E27" s="20">
        <f t="shared" si="8"/>
        <v>70</v>
      </c>
      <c r="F27" s="20">
        <f t="shared" si="8"/>
        <v>801.3</v>
      </c>
      <c r="G27" s="20">
        <f t="shared" si="8"/>
        <v>-333.5999999999999</v>
      </c>
      <c r="H27" s="20">
        <f t="shared" si="8"/>
        <v>537.6999999999998</v>
      </c>
      <c r="I27" s="20">
        <f t="shared" si="8"/>
        <v>418.10000000000014</v>
      </c>
      <c r="J27" s="20">
        <f t="shared" si="8"/>
        <v>1346.8999999999999</v>
      </c>
      <c r="K27" s="20">
        <f t="shared" si="8"/>
        <v>-2067.8999999999996</v>
      </c>
      <c r="L27" s="20">
        <f t="shared" si="8"/>
        <v>-783.5999999999999</v>
      </c>
      <c r="M27" s="20">
        <f t="shared" si="8"/>
        <v>841.4</v>
      </c>
      <c r="N27" s="20">
        <f t="shared" si="8"/>
        <v>584.9000000000001</v>
      </c>
      <c r="O27" s="20">
        <f t="shared" si="8"/>
        <v>-17.59999999999991</v>
      </c>
      <c r="P27" s="20" t="e">
        <f t="shared" si="8"/>
        <v>#REF!</v>
      </c>
      <c r="Q27" s="20">
        <f t="shared" si="8"/>
        <v>1889.4000000000005</v>
      </c>
      <c r="R27" s="20">
        <f t="shared" si="8"/>
        <v>-779.9000000000001</v>
      </c>
      <c r="S27" s="20">
        <f t="shared" si="8"/>
        <v>384.39999999999964</v>
      </c>
      <c r="T27" s="20">
        <f t="shared" si="8"/>
        <v>-374</v>
      </c>
      <c r="U27" s="20">
        <f t="shared" si="8"/>
        <v>-769.5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874</v>
      </c>
      <c r="D28" s="21">
        <f t="shared" si="9"/>
        <v>874</v>
      </c>
      <c r="E28" s="21">
        <f t="shared" si="9"/>
        <v>70</v>
      </c>
      <c r="F28" s="21">
        <f t="shared" si="9"/>
        <v>801.3</v>
      </c>
      <c r="G28" s="21">
        <f t="shared" si="9"/>
        <v>-333.5999999999999</v>
      </c>
      <c r="H28" s="21">
        <f t="shared" si="9"/>
        <v>537.6999999999998</v>
      </c>
      <c r="I28" s="21">
        <f t="shared" si="9"/>
        <v>418.10000000000014</v>
      </c>
      <c r="J28" s="21">
        <f t="shared" si="9"/>
        <v>1346.8999999999999</v>
      </c>
      <c r="K28" s="21">
        <f t="shared" si="9"/>
        <v>-2548.6</v>
      </c>
      <c r="L28" s="21">
        <f t="shared" si="9"/>
        <v>-783.5999999999999</v>
      </c>
      <c r="M28" s="21">
        <f t="shared" si="9"/>
        <v>1322.1</v>
      </c>
      <c r="N28" s="21">
        <f t="shared" si="9"/>
        <v>584.9000000000001</v>
      </c>
      <c r="O28" s="21">
        <f t="shared" si="9"/>
        <v>-17.59999999999991</v>
      </c>
      <c r="P28" s="21" t="e">
        <f>-(P14+P16-(#REF!+P20+#REF!+#REF!+P24))</f>
        <v>#REF!</v>
      </c>
      <c r="Q28" s="21">
        <f>-(Q14+Q16-(Q20+Q24+Q22))</f>
        <v>1889.4000000000005</v>
      </c>
      <c r="R28" s="21">
        <f>-(R14+R16-(R20+R24+R22))</f>
        <v>-779.9000000000001</v>
      </c>
      <c r="S28" s="21">
        <f>-(S14+S16-(S20+S24+S22))</f>
        <v>384.39999999999964</v>
      </c>
      <c r="T28" s="21">
        <f>-(T14+T16-(T20+T24+T22))</f>
        <v>-374</v>
      </c>
      <c r="U28" s="21">
        <f>-(U14+U16-(U20+U24+U22))</f>
        <v>-769.5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-16809.7</v>
      </c>
      <c r="D29" s="20">
        <f t="shared" si="10"/>
        <v>-16809.7</v>
      </c>
      <c r="E29" s="20">
        <f t="shared" si="10"/>
        <v>-659.4</v>
      </c>
      <c r="F29" s="20">
        <f t="shared" si="10"/>
        <v>-417.29999999999995</v>
      </c>
      <c r="G29" s="20">
        <f t="shared" si="10"/>
        <v>-1745.3</v>
      </c>
      <c r="H29" s="20">
        <f t="shared" si="10"/>
        <v>-2822</v>
      </c>
      <c r="I29" s="20">
        <f t="shared" si="10"/>
        <v>-967.8</v>
      </c>
      <c r="J29" s="20">
        <f t="shared" si="10"/>
        <v>-763.8</v>
      </c>
      <c r="K29" s="20">
        <f t="shared" si="10"/>
        <v>-2848.6</v>
      </c>
      <c r="L29" s="20">
        <f t="shared" si="10"/>
        <v>-4580.2</v>
      </c>
      <c r="M29" s="20">
        <f t="shared" si="10"/>
        <v>-987.6</v>
      </c>
      <c r="N29" s="20">
        <f t="shared" si="10"/>
        <v>-697.8</v>
      </c>
      <c r="O29" s="20">
        <f t="shared" si="10"/>
        <v>-1300.3</v>
      </c>
      <c r="P29" s="20" t="e">
        <f>-P11</f>
        <v>#REF!</v>
      </c>
      <c r="Q29" s="20">
        <f>-Q11+Q32</f>
        <v>-2985.7</v>
      </c>
      <c r="R29" s="20">
        <f>-R11+R32</f>
        <v>-2142.8</v>
      </c>
      <c r="S29" s="20">
        <f>-S11+S32</f>
        <v>-2559.8</v>
      </c>
      <c r="T29" s="20">
        <f>-T11+T32</f>
        <v>-1719.2</v>
      </c>
      <c r="U29" s="20">
        <f>-U11+U32</f>
        <v>-6421.8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-16809.7</v>
      </c>
      <c r="D31" s="21">
        <f aca="true" t="shared" si="11" ref="D31:O31">-(D14+D16)</f>
        <v>-16809.7</v>
      </c>
      <c r="E31" s="21">
        <f t="shared" si="11"/>
        <v>-659.4</v>
      </c>
      <c r="F31" s="21">
        <f t="shared" si="11"/>
        <v>-417.29999999999995</v>
      </c>
      <c r="G31" s="21">
        <f t="shared" si="11"/>
        <v>-1745.3</v>
      </c>
      <c r="H31" s="21">
        <f t="shared" si="11"/>
        <v>-2822</v>
      </c>
      <c r="I31" s="21">
        <f t="shared" si="11"/>
        <v>-967.8</v>
      </c>
      <c r="J31" s="21">
        <f t="shared" si="11"/>
        <v>-763.8</v>
      </c>
      <c r="K31" s="21">
        <f t="shared" si="11"/>
        <v>-2848.6</v>
      </c>
      <c r="L31" s="21">
        <f t="shared" si="11"/>
        <v>-4580.2</v>
      </c>
      <c r="M31" s="21">
        <f t="shared" si="11"/>
        <v>-987.6</v>
      </c>
      <c r="N31" s="21">
        <f t="shared" si="11"/>
        <v>-697.8</v>
      </c>
      <c r="O31" s="21">
        <f t="shared" si="11"/>
        <v>-1300.3</v>
      </c>
      <c r="P31" s="21" t="e">
        <f>-(P14+#REF!)</f>
        <v>#REF!</v>
      </c>
      <c r="Q31" s="21">
        <f>-(Q14+Q16)</f>
        <v>-2985.7</v>
      </c>
      <c r="R31" s="21">
        <f>-(R14+R16)</f>
        <v>-2142.8</v>
      </c>
      <c r="S31" s="21">
        <f>-(S14+S16)</f>
        <v>-2559.8</v>
      </c>
      <c r="T31" s="21">
        <f>-(T14+T16)</f>
        <v>-1719.2</v>
      </c>
      <c r="U31" s="21">
        <f>-(U14+U16)</f>
        <v>-6421.8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17683.7</v>
      </c>
      <c r="D35" s="20">
        <f t="shared" si="12"/>
        <v>17683.7</v>
      </c>
      <c r="E35" s="20">
        <f t="shared" si="12"/>
        <v>729.4</v>
      </c>
      <c r="F35" s="20">
        <f t="shared" si="12"/>
        <v>1218.6</v>
      </c>
      <c r="G35" s="20">
        <f t="shared" si="12"/>
        <v>1411.7</v>
      </c>
      <c r="H35" s="20">
        <f t="shared" si="12"/>
        <v>3359.7</v>
      </c>
      <c r="I35" s="20">
        <f t="shared" si="12"/>
        <v>1385.9</v>
      </c>
      <c r="J35" s="20">
        <f t="shared" si="12"/>
        <v>2110.7</v>
      </c>
      <c r="K35" s="20">
        <f t="shared" si="12"/>
        <v>300</v>
      </c>
      <c r="L35" s="20">
        <f t="shared" si="12"/>
        <v>3796.6</v>
      </c>
      <c r="M35" s="20">
        <f t="shared" si="12"/>
        <v>2309.7</v>
      </c>
      <c r="N35" s="20">
        <f t="shared" si="12"/>
        <v>1282.7</v>
      </c>
      <c r="O35" s="20">
        <f t="shared" si="12"/>
        <v>1282.7</v>
      </c>
      <c r="P35" s="20" t="e">
        <f>P36</f>
        <v>#REF!</v>
      </c>
      <c r="Q35" s="20">
        <f>Q36+Q38</f>
        <v>4875.1</v>
      </c>
      <c r="R35" s="20">
        <f>R36+R38</f>
        <v>1362.9</v>
      </c>
      <c r="S35" s="20">
        <f>S36+S38</f>
        <v>2944.2</v>
      </c>
      <c r="T35" s="20">
        <f>T36+T38</f>
        <v>1345.2</v>
      </c>
      <c r="U35" s="20">
        <f>U36+U38</f>
        <v>5652.3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17683.7</v>
      </c>
      <c r="D36" s="21">
        <f t="shared" si="13"/>
        <v>17683.7</v>
      </c>
      <c r="E36" s="21">
        <f t="shared" si="13"/>
        <v>729.4</v>
      </c>
      <c r="F36" s="21">
        <f t="shared" si="13"/>
        <v>1218.6</v>
      </c>
      <c r="G36" s="21">
        <f t="shared" si="13"/>
        <v>1411.7</v>
      </c>
      <c r="H36" s="21">
        <f t="shared" si="13"/>
        <v>3359.7</v>
      </c>
      <c r="I36" s="21">
        <f t="shared" si="13"/>
        <v>1385.9</v>
      </c>
      <c r="J36" s="21">
        <f t="shared" si="13"/>
        <v>2110.7</v>
      </c>
      <c r="K36" s="21">
        <f t="shared" si="13"/>
        <v>300</v>
      </c>
      <c r="L36" s="21">
        <f t="shared" si="13"/>
        <v>3796.6</v>
      </c>
      <c r="M36" s="21">
        <f t="shared" si="13"/>
        <v>2309.7</v>
      </c>
      <c r="N36" s="21">
        <f t="shared" si="13"/>
        <v>1282.7</v>
      </c>
      <c r="O36" s="21">
        <f t="shared" si="13"/>
        <v>1282.7</v>
      </c>
      <c r="P36" s="21" t="e">
        <f>#REF!+P20+#REF!+#REF!+P24+P22</f>
        <v>#REF!</v>
      </c>
      <c r="Q36" s="21">
        <f>Q20+Q24+Q22</f>
        <v>4875.1</v>
      </c>
      <c r="R36" s="21">
        <f>R20+R24+R22</f>
        <v>1362.9</v>
      </c>
      <c r="S36" s="21">
        <f>S20+S24+S22</f>
        <v>2944.2</v>
      </c>
      <c r="T36" s="21">
        <f>T20+T24+T22</f>
        <v>1345.2</v>
      </c>
      <c r="U36" s="21">
        <f>U20+U24+U22</f>
        <v>5652.3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874</v>
      </c>
      <c r="D39" s="21">
        <f t="shared" si="14"/>
        <v>874</v>
      </c>
      <c r="E39" s="21">
        <f t="shared" si="14"/>
        <v>70</v>
      </c>
      <c r="F39" s="21">
        <f t="shared" si="14"/>
        <v>801.3</v>
      </c>
      <c r="G39" s="21">
        <f t="shared" si="14"/>
        <v>-333.5999999999999</v>
      </c>
      <c r="H39" s="21">
        <f t="shared" si="14"/>
        <v>537.6999999999998</v>
      </c>
      <c r="I39" s="21">
        <f t="shared" si="14"/>
        <v>418.10000000000014</v>
      </c>
      <c r="J39" s="21">
        <f t="shared" si="14"/>
        <v>1346.8999999999999</v>
      </c>
      <c r="K39" s="21">
        <f t="shared" si="14"/>
        <v>-2067.8999999999996</v>
      </c>
      <c r="L39" s="21">
        <f t="shared" si="14"/>
        <v>-783.5999999999999</v>
      </c>
      <c r="M39" s="21">
        <f t="shared" si="14"/>
        <v>841.4</v>
      </c>
      <c r="N39" s="21">
        <f t="shared" si="14"/>
        <v>584.9000000000001</v>
      </c>
      <c r="O39" s="21">
        <f t="shared" si="14"/>
        <v>-17.59999999999991</v>
      </c>
      <c r="P39" s="21" t="e">
        <f t="shared" si="14"/>
        <v>#REF!</v>
      </c>
      <c r="Q39" s="21">
        <f t="shared" si="14"/>
        <v>1889.4000000000005</v>
      </c>
      <c r="R39" s="21">
        <f t="shared" si="14"/>
        <v>-779.9000000000001</v>
      </c>
      <c r="S39" s="21">
        <f t="shared" si="14"/>
        <v>384.39999999999964</v>
      </c>
      <c r="T39" s="21">
        <f t="shared" si="14"/>
        <v>-374</v>
      </c>
      <c r="U39" s="21">
        <f t="shared" si="14"/>
        <v>-769.5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1818.6</v>
      </c>
      <c r="F40" s="21">
        <f>E41</f>
        <v>1748.6</v>
      </c>
      <c r="G40" s="21">
        <f>F41</f>
        <v>947.2999999999997</v>
      </c>
      <c r="H40" s="21">
        <f>E40</f>
        <v>1818.6</v>
      </c>
      <c r="I40" s="21">
        <f>G41</f>
        <v>1280.8999999999994</v>
      </c>
      <c r="J40" s="21">
        <f>I41</f>
        <v>862.7999999999993</v>
      </c>
      <c r="K40" s="21">
        <f>J41</f>
        <v>-484.1000000000006</v>
      </c>
      <c r="L40" s="21">
        <f>I40</f>
        <v>1280.8999999999994</v>
      </c>
      <c r="M40" s="21">
        <f>K41</f>
        <v>1583.799999999999</v>
      </c>
      <c r="N40" s="21">
        <f>M41</f>
        <v>742.3999999999992</v>
      </c>
      <c r="O40" s="21">
        <f>N41</f>
        <v>157.4999999999991</v>
      </c>
      <c r="P40" s="21">
        <f>O41</f>
        <v>175.099999999999</v>
      </c>
      <c r="Q40" s="21">
        <f>M40</f>
        <v>1583.799999999999</v>
      </c>
      <c r="R40" s="21">
        <f>O41</f>
        <v>175.099999999999</v>
      </c>
      <c r="S40" s="21">
        <f>R41</f>
        <v>954.9999999999991</v>
      </c>
      <c r="T40" s="21">
        <f>S41</f>
        <v>570.5999999999995</v>
      </c>
      <c r="U40" s="21">
        <f>R40</f>
        <v>175.099999999999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1748.6</v>
      </c>
      <c r="F41" s="20">
        <f t="shared" si="15"/>
        <v>947.2999999999997</v>
      </c>
      <c r="G41" s="20">
        <f t="shared" si="15"/>
        <v>1280.8999999999994</v>
      </c>
      <c r="H41" s="20">
        <f t="shared" si="15"/>
        <v>1280.9000000000005</v>
      </c>
      <c r="I41" s="20">
        <f t="shared" si="15"/>
        <v>862.7999999999993</v>
      </c>
      <c r="J41" s="20">
        <f t="shared" si="15"/>
        <v>-484.1000000000006</v>
      </c>
      <c r="K41" s="20">
        <f t="shared" si="15"/>
        <v>1583.799999999999</v>
      </c>
      <c r="L41" s="20">
        <f t="shared" si="15"/>
        <v>2064.4999999999995</v>
      </c>
      <c r="M41" s="20">
        <f t="shared" si="15"/>
        <v>742.3999999999992</v>
      </c>
      <c r="N41" s="20">
        <f t="shared" si="15"/>
        <v>157.4999999999991</v>
      </c>
      <c r="O41" s="20">
        <f t="shared" si="15"/>
        <v>175.099999999999</v>
      </c>
      <c r="P41" s="20" t="e">
        <f>P40+P11-P17-P38</f>
        <v>#REF!</v>
      </c>
      <c r="Q41" s="20">
        <f>Q40+Q11-Q17-Q38-Q32</f>
        <v>-305.6000000000013</v>
      </c>
      <c r="R41" s="20">
        <f>R40+R11-R17-R38-R32</f>
        <v>954.9999999999991</v>
      </c>
      <c r="S41" s="20">
        <f>S40+S11-S17-S38-S32</f>
        <v>570.5999999999995</v>
      </c>
      <c r="T41" s="20">
        <f>T40+T11-T17-T38-T32</f>
        <v>944.5999999999992</v>
      </c>
      <c r="U41" s="20">
        <f>U40+U11-U17-U38-U32</f>
        <v>944.5999999999995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70</v>
      </c>
      <c r="F42" s="21">
        <f t="shared" si="16"/>
        <v>801.3000000000002</v>
      </c>
      <c r="G42" s="21">
        <f t="shared" si="16"/>
        <v>-333.5999999999997</v>
      </c>
      <c r="H42" s="21">
        <f t="shared" si="16"/>
        <v>537.6999999999994</v>
      </c>
      <c r="I42" s="21">
        <f t="shared" si="16"/>
        <v>418.10000000000014</v>
      </c>
      <c r="J42" s="21">
        <f t="shared" si="16"/>
        <v>1346.8999999999999</v>
      </c>
      <c r="K42" s="21">
        <f t="shared" si="16"/>
        <v>-2067.8999999999996</v>
      </c>
      <c r="L42" s="21">
        <f t="shared" si="16"/>
        <v>-783.6000000000001</v>
      </c>
      <c r="M42" s="21">
        <f t="shared" si="16"/>
        <v>841.3999999999999</v>
      </c>
      <c r="N42" s="21">
        <f t="shared" si="16"/>
        <v>584.9000000000001</v>
      </c>
      <c r="O42" s="21">
        <f t="shared" si="16"/>
        <v>-17.59999999999991</v>
      </c>
      <c r="P42" s="20" t="e">
        <f t="shared" si="16"/>
        <v>#REF!</v>
      </c>
      <c r="Q42" s="21">
        <f t="shared" si="16"/>
        <v>1889.4000000000003</v>
      </c>
      <c r="R42" s="21">
        <f t="shared" si="16"/>
        <v>-779.9000000000001</v>
      </c>
      <c r="S42" s="21">
        <f t="shared" si="16"/>
        <v>384.39999999999964</v>
      </c>
      <c r="T42" s="21">
        <f t="shared" si="16"/>
        <v>-373.9999999999998</v>
      </c>
      <c r="U42" s="21">
        <f t="shared" si="16"/>
        <v>-769.5000000000005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51" t="s">
        <v>92</v>
      </c>
      <c r="C45" s="51"/>
      <c r="D45" s="51"/>
      <c r="E45" s="51"/>
      <c r="F45" s="51"/>
      <c r="G45" s="51"/>
      <c r="H45" s="5"/>
      <c r="I45" s="11"/>
      <c r="J45" s="4"/>
      <c r="K45" s="42"/>
      <c r="L45" s="43"/>
      <c r="M45" s="44"/>
      <c r="N45" s="44"/>
      <c r="O45" s="43"/>
      <c r="P45" s="43"/>
      <c r="Q45" s="52" t="s">
        <v>89</v>
      </c>
      <c r="R45" s="52"/>
      <c r="S45" s="52"/>
      <c r="T45" s="52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48" t="s">
        <v>90</v>
      </c>
      <c r="C48" s="48"/>
      <c r="D48" s="48"/>
      <c r="E48" s="48"/>
      <c r="F48" s="48"/>
      <c r="G48" s="48"/>
      <c r="H48" s="48"/>
      <c r="I48" s="6"/>
      <c r="J48" s="6"/>
      <c r="K48" s="6"/>
      <c r="L48" s="6"/>
      <c r="M48" s="6"/>
      <c r="N48" s="6"/>
      <c r="O48" s="47"/>
      <c r="P48" s="6"/>
      <c r="Q48" s="49" t="s">
        <v>91</v>
      </c>
      <c r="R48" s="49"/>
      <c r="S48" s="49"/>
      <c r="T48" s="49"/>
      <c r="U48" s="6"/>
      <c r="V48" s="6"/>
      <c r="W48" s="4"/>
    </row>
  </sheetData>
  <sheetProtection selectLockedCells="1" selectUnlockedCells="1"/>
  <mergeCells count="19"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  <mergeCell ref="B48:H48"/>
    <mergeCell ref="Q48:T48"/>
    <mergeCell ref="L7:L9"/>
    <mergeCell ref="M7:O8"/>
    <mergeCell ref="Q7:Q9"/>
    <mergeCell ref="R7:T8"/>
    <mergeCell ref="E7:G8"/>
    <mergeCell ref="H7:H9"/>
    <mergeCell ref="I7:K8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2023-03-06T10:42:15Z</dcterms:created>
  <dcterms:modified xsi:type="dcterms:W3CDTF">2023-03-06T12:34:04Z</dcterms:modified>
  <cp:category/>
  <cp:version/>
  <cp:contentType/>
  <cp:contentStatus/>
</cp:coreProperties>
</file>